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填寫說明" sheetId="1" state="visible" r:id="rId1"/>
    <sheet xmlns:r="http://schemas.openxmlformats.org/officeDocument/2006/relationships" name="應付帳款明細" sheetId="2" state="visible" r:id="rId2"/>
    <sheet xmlns:r="http://schemas.openxmlformats.org/officeDocument/2006/relationships" name="帳齡彙總" sheetId="3" state="visible" r:id="rId3"/>
    <sheet xmlns:r="http://schemas.openxmlformats.org/officeDocument/2006/relationships" name="付款排程" sheetId="4" state="visible" r:id="rId4"/>
    <sheet xmlns:r="http://schemas.openxmlformats.org/officeDocument/2006/relationships" name="三單比對檢核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3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應付帳款帳齡表（恆遠數位科技 整理）</t>
        </is>
      </c>
    </row>
    <row r="2">
      <c r="A2" s="2" t="inlineStr"/>
    </row>
    <row r="3">
      <c r="A3" s="2" t="inlineStr">
        <is>
          <t>這份檔案有四個工作表：</t>
        </is>
      </c>
    </row>
    <row r="4">
      <c r="A4" s="2" t="inlineStr">
        <is>
          <t>1. 應付帳款明細：每收到一張供應商發票就新增一列。未付餘額、到期日、逾期天數、帳齡區間、付款狀態會自動算。</t>
        </is>
      </c>
    </row>
    <row r="5">
      <c r="A5" s="2" t="inlineStr">
        <is>
          <t>2. 帳齡彙總：依供應商把未付餘額分成未到期、逾期 1-30、31-60、61-90、90 天以上。</t>
        </is>
      </c>
    </row>
    <row r="6">
      <c r="A6" s="2" t="inlineStr">
        <is>
          <t>3. 付款排程：每個付款批次日要付哪些發票、誰核准、哪天付出、銀行交易序號。</t>
        </is>
      </c>
    </row>
    <row r="7">
      <c r="A7" s="2" t="inlineStr">
        <is>
          <t>4. 三單比對檢核：採購單、驗收單、發票的數量與單價對照，單價差異預設容許 2%，可自行調整公式。</t>
        </is>
      </c>
    </row>
    <row r="8">
      <c r="A8" s="2" t="inlineStr"/>
    </row>
    <row r="9">
      <c r="A9" s="2" t="inlineStr">
        <is>
          <t>使用提醒：</t>
        </is>
      </c>
    </row>
    <row r="10">
      <c r="A10" s="2" t="inlineStr">
        <is>
          <t>・範例列可以直接刪除。到期日 = 發票日期 + 付款條件天數；若你們用「月結 30 天」，請把付款條件改成實際天數。</t>
        </is>
      </c>
    </row>
    <row r="11">
      <c r="A11" s="2" t="inlineStr">
        <is>
          <t>・付款狀態顯示「暫緩（待比對）」的發票，先不要排進付款批次。</t>
        </is>
      </c>
    </row>
    <row r="12">
      <c r="A12" s="2" t="inlineStr">
        <is>
          <t>・逾期天數用 TODAY() 計算，每天打開檔案數字都會更新。</t>
        </is>
      </c>
    </row>
    <row r="13">
      <c r="A13" s="2" t="inlineStr"/>
    </row>
    <row r="14">
      <c r="A14" s="2" t="inlineStr">
        <is>
          <t>────────────────────────────────</t>
        </is>
      </c>
    </row>
    <row r="15">
      <c r="A15" s="2" t="inlineStr">
        <is>
          <t>覺得這份有用？我們是恆遠數位科技，日常就在做企業內部的營運系統。</t>
        </is>
      </c>
    </row>
    <row r="16">
      <c r="A16" s="2" t="inlineStr">
        <is>
          <t>如果你有以下需求，歡迎直接找我們聊聊：</t>
        </is>
      </c>
    </row>
    <row r="17">
      <c r="A17" s="2" t="inlineStr">
        <is>
          <t>▸ 想把採購、驗收、付款流程接進系統 → 客製化系統開發  https://foreverwebs.com/services/customize-web</t>
        </is>
      </c>
    </row>
    <row r="18">
      <c r="A18" s="2" t="inlineStr">
        <is>
          <t>▸ 報帳單據不想再一張一張手打 → 秒記發票  https://foreverwebs.com/products/invoice</t>
        </is>
      </c>
    </row>
    <row r="19">
      <c r="A19" s="2" t="inlineStr">
        <is>
          <t>▸ 應收端的請款追蹤 → 秒發報價  https://foreverwebs.com/services/quote-management</t>
        </is>
      </c>
    </row>
    <row r="20">
      <c r="A20" s="2" t="inlineStr">
        <is>
          <t>或直接聯絡：support@foreverwebs.com ／ LINE @929bpbpy</t>
        </is>
      </c>
    </row>
    <row r="21">
      <c r="A21" s="2" t="inlineStr">
        <is>
          <t>────────────────────────────────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2" customWidth="1" min="3" max="3"/>
    <col width="13" customWidth="1" min="4" max="4"/>
    <col width="13" customWidth="1" min="5" max="5"/>
    <col width="13" customWidth="1" min="6" max="6"/>
    <col width="15" customWidth="1" min="7" max="7"/>
    <col width="12" customWidth="1" min="8" max="8"/>
    <col width="12" customWidth="1" min="9" max="9"/>
    <col width="12" customWidth="1" min="10" max="10"/>
    <col width="12" customWidth="1" min="11" max="11"/>
    <col width="10" customWidth="1" min="12" max="12"/>
    <col width="12" customWidth="1" min="13" max="13"/>
    <col width="13" customWidth="1" min="14" max="14"/>
    <col width="11" customWidth="1" min="15" max="15"/>
    <col width="22" customWidth="1" min="16" max="16"/>
  </cols>
  <sheetData>
    <row r="1" ht="32" customHeight="1">
      <c r="A1" s="3" t="inlineStr">
        <is>
          <t>供應商</t>
        </is>
      </c>
      <c r="B1" s="3" t="inlineStr">
        <is>
          <t>發票號碼</t>
        </is>
      </c>
      <c r="C1" s="3" t="inlineStr">
        <is>
          <t>發票日期</t>
        </is>
      </c>
      <c r="D1" s="3" t="inlineStr">
        <is>
          <t>採購單號</t>
        </is>
      </c>
      <c r="E1" s="3" t="inlineStr">
        <is>
          <t>驗收單號</t>
        </is>
      </c>
      <c r="F1" s="3" t="inlineStr">
        <is>
          <t>三單比對結果</t>
        </is>
      </c>
      <c r="G1" s="3" t="inlineStr">
        <is>
          <t>發票金額（含稅）</t>
        </is>
      </c>
      <c r="H1" s="3" t="inlineStr">
        <is>
          <t>已付金額</t>
        </is>
      </c>
      <c r="I1" s="3" t="inlineStr">
        <is>
          <t>未付餘額</t>
        </is>
      </c>
      <c r="J1" s="3" t="inlineStr">
        <is>
          <t>付款條件（天）</t>
        </is>
      </c>
      <c r="K1" s="3" t="inlineStr">
        <is>
          <t>到期日</t>
        </is>
      </c>
      <c r="L1" s="3" t="inlineStr">
        <is>
          <t>逾期天數</t>
        </is>
      </c>
      <c r="M1" s="3" t="inlineStr">
        <is>
          <t>帳齡區間</t>
        </is>
      </c>
      <c r="N1" s="3" t="inlineStr">
        <is>
          <t>預計付款日</t>
        </is>
      </c>
      <c r="O1" s="3" t="inlineStr">
        <is>
          <t>付款狀態</t>
        </is>
      </c>
      <c r="P1" s="3" t="inlineStr">
        <is>
          <t>備註</t>
        </is>
      </c>
    </row>
    <row r="2">
      <c r="A2" t="inlineStr">
        <is>
          <t>甲原料行</t>
        </is>
      </c>
      <c r="B2" t="inlineStr">
        <is>
          <t>AB12345678</t>
        </is>
      </c>
      <c r="C2" s="4" t="n">
        <v>46239</v>
      </c>
      <c r="D2" t="inlineStr">
        <is>
          <t>PO-0801</t>
        </is>
      </c>
      <c r="E2" t="inlineStr">
        <is>
          <t>GR-0806</t>
        </is>
      </c>
      <c r="F2" t="inlineStr">
        <is>
          <t>相符</t>
        </is>
      </c>
      <c r="G2" s="5" t="n">
        <v>52500</v>
      </c>
      <c r="H2" s="5" t="n">
        <v>0</v>
      </c>
      <c r="I2" s="5">
        <f>IF(G2="","",G2-H2)</f>
        <v/>
      </c>
      <c r="J2" t="n">
        <v>30</v>
      </c>
      <c r="K2" s="4">
        <f>IF(C2="","",C2+J2)</f>
        <v/>
      </c>
      <c r="L2">
        <f>IF(OR(K2="",I2&lt;=0),"",MAX(0,TODAY()-K2))</f>
        <v/>
      </c>
      <c r="M2">
        <f>IF(OR(K2="",I2&lt;=0),"",IF(TODAY()&lt;=K2,"未到期",IF(L2&lt;=30,"逾期1-30天",IF(L2&lt;=60,"逾期31-60天",IF(L2&lt;=90,"逾期61-90天","逾期90天以上")))))</f>
        <v/>
      </c>
      <c r="N2" s="4" t="n"/>
      <c r="O2">
        <f>IF(G2="","",IF(I2&lt;=0,"已付清",IF(F2&lt;&gt;"相符","暫緩（待比對）","待付款")))</f>
        <v/>
      </c>
    </row>
    <row r="3">
      <c r="A3" t="inlineStr">
        <is>
          <t>乙包材公司</t>
        </is>
      </c>
      <c r="B3" t="inlineStr">
        <is>
          <t>CD23456789</t>
        </is>
      </c>
      <c r="C3" s="4" t="n">
        <v>46275</v>
      </c>
      <c r="D3" t="inlineStr">
        <is>
          <t>PO-0905</t>
        </is>
      </c>
      <c r="E3" t="inlineStr">
        <is>
          <t>GR-0911</t>
        </is>
      </c>
      <c r="F3" t="inlineStr">
        <is>
          <t>相符</t>
        </is>
      </c>
      <c r="G3" s="5" t="n">
        <v>18900</v>
      </c>
      <c r="H3" s="5" t="n">
        <v>0</v>
      </c>
      <c r="I3" s="5">
        <f>IF(G3="","",G3-H3)</f>
        <v/>
      </c>
      <c r="J3" t="n">
        <v>30</v>
      </c>
      <c r="K3" s="4">
        <f>IF(C3="","",C3+J3)</f>
        <v/>
      </c>
      <c r="L3">
        <f>IF(OR(K3="",I3&lt;=0),"",MAX(0,TODAY()-K3))</f>
        <v/>
      </c>
      <c r="M3">
        <f>IF(OR(K3="",I3&lt;=0),"",IF(TODAY()&lt;=K3,"未到期",IF(L3&lt;=30,"逾期1-30天",IF(L3&lt;=60,"逾期31-60天",IF(L3&lt;=90,"逾期61-90天","逾期90天以上")))))</f>
        <v/>
      </c>
      <c r="N3" s="4" t="n"/>
      <c r="O3">
        <f>IF(G3="","",IF(I3&lt;=0,"已付清",IF(F3&lt;&gt;"相符","暫緩（待比對）","待付款")))</f>
        <v/>
      </c>
    </row>
    <row r="4">
      <c r="A4" t="inlineStr">
        <is>
          <t>丙物流</t>
        </is>
      </c>
      <c r="B4" t="inlineStr">
        <is>
          <t>EF34567890</t>
        </is>
      </c>
      <c r="C4" s="4" t="n">
        <v>46293</v>
      </c>
      <c r="D4" t="inlineStr">
        <is>
          <t>PO-0920</t>
        </is>
      </c>
      <c r="E4" t="inlineStr">
        <is>
          <t>GR-0928</t>
        </is>
      </c>
      <c r="F4" t="inlineStr">
        <is>
          <t>數量不符</t>
        </is>
      </c>
      <c r="G4" s="5" t="n">
        <v>6300</v>
      </c>
      <c r="H4" s="5" t="n">
        <v>0</v>
      </c>
      <c r="I4" s="5">
        <f>IF(G4="","",G4-H4)</f>
        <v/>
      </c>
      <c r="J4" t="n">
        <v>30</v>
      </c>
      <c r="K4" s="4">
        <f>IF(C4="","",C4+J4)</f>
        <v/>
      </c>
      <c r="L4">
        <f>IF(OR(K4="",I4&lt;=0),"",MAX(0,TODAY()-K4))</f>
        <v/>
      </c>
      <c r="M4">
        <f>IF(OR(K4="",I4&lt;=0),"",IF(TODAY()&lt;=K4,"未到期",IF(L4&lt;=30,"逾期1-30天",IF(L4&lt;=60,"逾期31-60天",IF(L4&lt;=90,"逾期61-90天","逾期90天以上")))))</f>
        <v/>
      </c>
      <c r="N4" s="4" t="n"/>
      <c r="O4">
        <f>IF(G4="","",IF(I4&lt;=0,"已付清",IF(F4&lt;&gt;"相符","暫緩（待比對）","待付款")))</f>
        <v/>
      </c>
    </row>
    <row r="5">
      <c r="A5" t="inlineStr">
        <is>
          <t>甲原料行</t>
        </is>
      </c>
      <c r="B5" t="inlineStr">
        <is>
          <t>GH45678901</t>
        </is>
      </c>
      <c r="C5" s="4" t="n">
        <v>46298</v>
      </c>
      <c r="D5" t="inlineStr">
        <is>
          <t>PO-0930</t>
        </is>
      </c>
      <c r="E5" t="inlineStr">
        <is>
          <t>GR-1003</t>
        </is>
      </c>
      <c r="F5" t="inlineStr">
        <is>
          <t>相符</t>
        </is>
      </c>
      <c r="G5" s="5" t="n">
        <v>31500</v>
      </c>
      <c r="H5" s="5" t="n">
        <v>10000</v>
      </c>
      <c r="I5" s="5">
        <f>IF(G5="","",G5-H5)</f>
        <v/>
      </c>
      <c r="J5" t="n">
        <v>60</v>
      </c>
      <c r="K5" s="4">
        <f>IF(C5="","",C5+J5)</f>
        <v/>
      </c>
      <c r="L5">
        <f>IF(OR(K5="",I5&lt;=0),"",MAX(0,TODAY()-K5))</f>
        <v/>
      </c>
      <c r="M5">
        <f>IF(OR(K5="",I5&lt;=0),"",IF(TODAY()&lt;=K5,"未到期",IF(L5&lt;=30,"逾期1-30天",IF(L5&lt;=60,"逾期31-60天",IF(L5&lt;=90,"逾期61-90天","逾期90天以上")))))</f>
        <v/>
      </c>
      <c r="N5" s="4" t="n"/>
      <c r="O5">
        <f>IF(G5="","",IF(I5&lt;=0,"已付清",IF(F5&lt;&gt;"相符","暫緩（待比對）","待付款")))</f>
        <v/>
      </c>
    </row>
    <row r="6">
      <c r="A6" t="inlineStr">
        <is>
          <t>丁設備維修</t>
        </is>
      </c>
      <c r="B6" t="inlineStr">
        <is>
          <t>IJ56789012</t>
        </is>
      </c>
      <c r="C6" s="4" t="n">
        <v>46315</v>
      </c>
      <c r="D6" t="inlineStr">
        <is>
          <t>PO-1015</t>
        </is>
      </c>
      <c r="E6" t="inlineStr">
        <is>
          <t>GR-1020</t>
        </is>
      </c>
      <c r="F6" t="inlineStr">
        <is>
          <t>相符</t>
        </is>
      </c>
      <c r="G6" s="5" t="n">
        <v>12600</v>
      </c>
      <c r="H6" s="5" t="n">
        <v>0</v>
      </c>
      <c r="I6" s="5">
        <f>IF(G6="","",G6-H6)</f>
        <v/>
      </c>
      <c r="J6" t="n">
        <v>30</v>
      </c>
      <c r="K6" s="4">
        <f>IF(C6="","",C6+J6)</f>
        <v/>
      </c>
      <c r="L6">
        <f>IF(OR(K6="",I6&lt;=0),"",MAX(0,TODAY()-K6))</f>
        <v/>
      </c>
      <c r="M6">
        <f>IF(OR(K6="",I6&lt;=0),"",IF(TODAY()&lt;=K6,"未到期",IF(L6&lt;=30,"逾期1-30天",IF(L6&lt;=60,"逾期31-60天",IF(L6&lt;=90,"逾期61-90天","逾期90天以上")))))</f>
        <v/>
      </c>
      <c r="N6" s="4" t="n"/>
      <c r="O6">
        <f>IF(G6="","",IF(I6&lt;=0,"已付清",IF(F6&lt;&gt;"相符","暫緩（待比對）","待付款")))</f>
        <v/>
      </c>
    </row>
    <row r="7">
      <c r="C7" s="4" t="n"/>
      <c r="G7" s="5" t="n"/>
      <c r="H7" s="5" t="n"/>
      <c r="I7" s="5">
        <f>IF(G7="","",G7-H7)</f>
        <v/>
      </c>
      <c r="K7" s="4">
        <f>IF(C7="","",C7+J7)</f>
        <v/>
      </c>
      <c r="L7">
        <f>IF(OR(K7="",I7&lt;=0),"",MAX(0,TODAY()-K7))</f>
        <v/>
      </c>
      <c r="M7">
        <f>IF(OR(K7="",I7&lt;=0),"",IF(TODAY()&lt;=K7,"未到期",IF(L7&lt;=30,"逾期1-30天",IF(L7&lt;=60,"逾期31-60天",IF(L7&lt;=90,"逾期61-90天","逾期90天以上")))))</f>
        <v/>
      </c>
      <c r="N7" s="4" t="n"/>
      <c r="O7">
        <f>IF(G7="","",IF(I7&lt;=0,"已付清",IF(F7&lt;&gt;"相符","暫緩（待比對）","待付款")))</f>
        <v/>
      </c>
    </row>
    <row r="8">
      <c r="C8" s="4" t="n"/>
      <c r="G8" s="5" t="n"/>
      <c r="H8" s="5" t="n"/>
      <c r="I8" s="5">
        <f>IF(G8="","",G8-H8)</f>
        <v/>
      </c>
      <c r="K8" s="4">
        <f>IF(C8="","",C8+J8)</f>
        <v/>
      </c>
      <c r="L8">
        <f>IF(OR(K8="",I8&lt;=0),"",MAX(0,TODAY()-K8))</f>
        <v/>
      </c>
      <c r="M8">
        <f>IF(OR(K8="",I8&lt;=0),"",IF(TODAY()&lt;=K8,"未到期",IF(L8&lt;=30,"逾期1-30天",IF(L8&lt;=60,"逾期31-60天",IF(L8&lt;=90,"逾期61-90天","逾期90天以上")))))</f>
        <v/>
      </c>
      <c r="N8" s="4" t="n"/>
      <c r="O8">
        <f>IF(G8="","",IF(I8&lt;=0,"已付清",IF(F8&lt;&gt;"相符","暫緩（待比對）","待付款")))</f>
        <v/>
      </c>
    </row>
    <row r="9">
      <c r="C9" s="4" t="n"/>
      <c r="G9" s="5" t="n"/>
      <c r="H9" s="5" t="n"/>
      <c r="I9" s="5">
        <f>IF(G9="","",G9-H9)</f>
        <v/>
      </c>
      <c r="K9" s="4">
        <f>IF(C9="","",C9+J9)</f>
        <v/>
      </c>
      <c r="L9">
        <f>IF(OR(K9="",I9&lt;=0),"",MAX(0,TODAY()-K9))</f>
        <v/>
      </c>
      <c r="M9">
        <f>IF(OR(K9="",I9&lt;=0),"",IF(TODAY()&lt;=K9,"未到期",IF(L9&lt;=30,"逾期1-30天",IF(L9&lt;=60,"逾期31-60天",IF(L9&lt;=90,"逾期61-90天","逾期90天以上")))))</f>
        <v/>
      </c>
      <c r="N9" s="4" t="n"/>
      <c r="O9">
        <f>IF(G9="","",IF(I9&lt;=0,"已付清",IF(F9&lt;&gt;"相符","暫緩（待比對）","待付款")))</f>
        <v/>
      </c>
    </row>
    <row r="10">
      <c r="C10" s="4" t="n"/>
      <c r="G10" s="5" t="n"/>
      <c r="H10" s="5" t="n"/>
      <c r="I10" s="5">
        <f>IF(G10="","",G10-H10)</f>
        <v/>
      </c>
      <c r="K10" s="4">
        <f>IF(C10="","",C10+J10)</f>
        <v/>
      </c>
      <c r="L10">
        <f>IF(OR(K10="",I10&lt;=0),"",MAX(0,TODAY()-K10))</f>
        <v/>
      </c>
      <c r="M10">
        <f>IF(OR(K10="",I10&lt;=0),"",IF(TODAY()&lt;=K10,"未到期",IF(L10&lt;=30,"逾期1-30天",IF(L10&lt;=60,"逾期31-60天",IF(L10&lt;=90,"逾期61-90天","逾期90天以上")))))</f>
        <v/>
      </c>
      <c r="N10" s="4" t="n"/>
      <c r="O10">
        <f>IF(G10="","",IF(I10&lt;=0,"已付清",IF(F10&lt;&gt;"相符","暫緩（待比對）","待付款")))</f>
        <v/>
      </c>
    </row>
    <row r="11">
      <c r="C11" s="4" t="n"/>
      <c r="G11" s="5" t="n"/>
      <c r="H11" s="5" t="n"/>
      <c r="I11" s="5">
        <f>IF(G11="","",G11-H11)</f>
        <v/>
      </c>
      <c r="K11" s="4">
        <f>IF(C11="","",C11+J11)</f>
        <v/>
      </c>
      <c r="L11">
        <f>IF(OR(K11="",I11&lt;=0),"",MAX(0,TODAY()-K11))</f>
        <v/>
      </c>
      <c r="M11">
        <f>IF(OR(K11="",I11&lt;=0),"",IF(TODAY()&lt;=K11,"未到期",IF(L11&lt;=30,"逾期1-30天",IF(L11&lt;=60,"逾期31-60天",IF(L11&lt;=90,"逾期61-90天","逾期90天以上")))))</f>
        <v/>
      </c>
      <c r="N11" s="4" t="n"/>
      <c r="O11">
        <f>IF(G11="","",IF(I11&lt;=0,"已付清",IF(F11&lt;&gt;"相符","暫緩（待比對）","待付款")))</f>
        <v/>
      </c>
    </row>
    <row r="12">
      <c r="C12" s="4" t="n"/>
      <c r="G12" s="5" t="n"/>
      <c r="H12" s="5" t="n"/>
      <c r="I12" s="5">
        <f>IF(G12="","",G12-H12)</f>
        <v/>
      </c>
      <c r="K12" s="4">
        <f>IF(C12="","",C12+J12)</f>
        <v/>
      </c>
      <c r="L12">
        <f>IF(OR(K12="",I12&lt;=0),"",MAX(0,TODAY()-K12))</f>
        <v/>
      </c>
      <c r="M12">
        <f>IF(OR(K12="",I12&lt;=0),"",IF(TODAY()&lt;=K12,"未到期",IF(L12&lt;=30,"逾期1-30天",IF(L12&lt;=60,"逾期31-60天",IF(L12&lt;=90,"逾期61-90天","逾期90天以上")))))</f>
        <v/>
      </c>
      <c r="N12" s="4" t="n"/>
      <c r="O12">
        <f>IF(G12="","",IF(I12&lt;=0,"已付清",IF(F12&lt;&gt;"相符","暫緩（待比對）","待付款")))</f>
        <v/>
      </c>
    </row>
    <row r="13">
      <c r="C13" s="4" t="n"/>
      <c r="G13" s="5" t="n"/>
      <c r="H13" s="5" t="n"/>
      <c r="I13" s="5">
        <f>IF(G13="","",G13-H13)</f>
        <v/>
      </c>
      <c r="K13" s="4">
        <f>IF(C13="","",C13+J13)</f>
        <v/>
      </c>
      <c r="L13">
        <f>IF(OR(K13="",I13&lt;=0),"",MAX(0,TODAY()-K13))</f>
        <v/>
      </c>
      <c r="M13">
        <f>IF(OR(K13="",I13&lt;=0),"",IF(TODAY()&lt;=K13,"未到期",IF(L13&lt;=30,"逾期1-30天",IF(L13&lt;=60,"逾期31-60天",IF(L13&lt;=90,"逾期61-90天","逾期90天以上")))))</f>
        <v/>
      </c>
      <c r="N13" s="4" t="n"/>
      <c r="O13">
        <f>IF(G13="","",IF(I13&lt;=0,"已付清",IF(F13&lt;&gt;"相符","暫緩（待比對）","待付款")))</f>
        <v/>
      </c>
    </row>
    <row r="14">
      <c r="C14" s="4" t="n"/>
      <c r="G14" s="5" t="n"/>
      <c r="H14" s="5" t="n"/>
      <c r="I14" s="5">
        <f>IF(G14="","",G14-H14)</f>
        <v/>
      </c>
      <c r="K14" s="4">
        <f>IF(C14="","",C14+J14)</f>
        <v/>
      </c>
      <c r="L14">
        <f>IF(OR(K14="",I14&lt;=0),"",MAX(0,TODAY()-K14))</f>
        <v/>
      </c>
      <c r="M14">
        <f>IF(OR(K14="",I14&lt;=0),"",IF(TODAY()&lt;=K14,"未到期",IF(L14&lt;=30,"逾期1-30天",IF(L14&lt;=60,"逾期31-60天",IF(L14&lt;=90,"逾期61-90天","逾期90天以上")))))</f>
        <v/>
      </c>
      <c r="N14" s="4" t="n"/>
      <c r="O14">
        <f>IF(G14="","",IF(I14&lt;=0,"已付清",IF(F14&lt;&gt;"相符","暫緩（待比對）","待付款")))</f>
        <v/>
      </c>
    </row>
    <row r="15">
      <c r="C15" s="4" t="n"/>
      <c r="G15" s="5" t="n"/>
      <c r="H15" s="5" t="n"/>
      <c r="I15" s="5">
        <f>IF(G15="","",G15-H15)</f>
        <v/>
      </c>
      <c r="K15" s="4">
        <f>IF(C15="","",C15+J15)</f>
        <v/>
      </c>
      <c r="L15">
        <f>IF(OR(K15="",I15&lt;=0),"",MAX(0,TODAY()-K15))</f>
        <v/>
      </c>
      <c r="M15">
        <f>IF(OR(K15="",I15&lt;=0),"",IF(TODAY()&lt;=K15,"未到期",IF(L15&lt;=30,"逾期1-30天",IF(L15&lt;=60,"逾期31-60天",IF(L15&lt;=90,"逾期61-90天","逾期90天以上")))))</f>
        <v/>
      </c>
      <c r="N15" s="4" t="n"/>
      <c r="O15">
        <f>IF(G15="","",IF(I15&lt;=0,"已付清",IF(F15&lt;&gt;"相符","暫緩（待比對）","待付款")))</f>
        <v/>
      </c>
    </row>
    <row r="16">
      <c r="C16" s="4" t="n"/>
      <c r="G16" s="5" t="n"/>
      <c r="H16" s="5" t="n"/>
      <c r="I16" s="5">
        <f>IF(G16="","",G16-H16)</f>
        <v/>
      </c>
      <c r="K16" s="4">
        <f>IF(C16="","",C16+J16)</f>
        <v/>
      </c>
      <c r="L16">
        <f>IF(OR(K16="",I16&lt;=0),"",MAX(0,TODAY()-K16))</f>
        <v/>
      </c>
      <c r="M16">
        <f>IF(OR(K16="",I16&lt;=0),"",IF(TODAY()&lt;=K16,"未到期",IF(L16&lt;=30,"逾期1-30天",IF(L16&lt;=60,"逾期31-60天",IF(L16&lt;=90,"逾期61-90天","逾期90天以上")))))</f>
        <v/>
      </c>
      <c r="N16" s="4" t="n"/>
      <c r="O16">
        <f>IF(G16="","",IF(I16&lt;=0,"已付清",IF(F16&lt;&gt;"相符","暫緩（待比對）","待付款")))</f>
        <v/>
      </c>
    </row>
    <row r="17">
      <c r="C17" s="4" t="n"/>
      <c r="G17" s="5" t="n"/>
      <c r="H17" s="5" t="n"/>
      <c r="I17" s="5">
        <f>IF(G17="","",G17-H17)</f>
        <v/>
      </c>
      <c r="K17" s="4">
        <f>IF(C17="","",C17+J17)</f>
        <v/>
      </c>
      <c r="L17">
        <f>IF(OR(K17="",I17&lt;=0),"",MAX(0,TODAY()-K17))</f>
        <v/>
      </c>
      <c r="M17">
        <f>IF(OR(K17="",I17&lt;=0),"",IF(TODAY()&lt;=K17,"未到期",IF(L17&lt;=30,"逾期1-30天",IF(L17&lt;=60,"逾期31-60天",IF(L17&lt;=90,"逾期61-90天","逾期90天以上")))))</f>
        <v/>
      </c>
      <c r="N17" s="4" t="n"/>
      <c r="O17">
        <f>IF(G17="","",IF(I17&lt;=0,"已付清",IF(F17&lt;&gt;"相符","暫緩（待比對）","待付款")))</f>
        <v/>
      </c>
    </row>
    <row r="18">
      <c r="C18" s="4" t="n"/>
      <c r="G18" s="5" t="n"/>
      <c r="H18" s="5" t="n"/>
      <c r="I18" s="5">
        <f>IF(G18="","",G18-H18)</f>
        <v/>
      </c>
      <c r="K18" s="4">
        <f>IF(C18="","",C18+J18)</f>
        <v/>
      </c>
      <c r="L18">
        <f>IF(OR(K18="",I18&lt;=0),"",MAX(0,TODAY()-K18))</f>
        <v/>
      </c>
      <c r="M18">
        <f>IF(OR(K18="",I18&lt;=0),"",IF(TODAY()&lt;=K18,"未到期",IF(L18&lt;=30,"逾期1-30天",IF(L18&lt;=60,"逾期31-60天",IF(L18&lt;=90,"逾期61-90天","逾期90天以上")))))</f>
        <v/>
      </c>
      <c r="N18" s="4" t="n"/>
      <c r="O18">
        <f>IF(G18="","",IF(I18&lt;=0,"已付清",IF(F18&lt;&gt;"相符","暫緩（待比對）","待付款")))</f>
        <v/>
      </c>
    </row>
    <row r="19">
      <c r="C19" s="4" t="n"/>
      <c r="G19" s="5" t="n"/>
      <c r="H19" s="5" t="n"/>
      <c r="I19" s="5">
        <f>IF(G19="","",G19-H19)</f>
        <v/>
      </c>
      <c r="K19" s="4">
        <f>IF(C19="","",C19+J19)</f>
        <v/>
      </c>
      <c r="L19">
        <f>IF(OR(K19="",I19&lt;=0),"",MAX(0,TODAY()-K19))</f>
        <v/>
      </c>
      <c r="M19">
        <f>IF(OR(K19="",I19&lt;=0),"",IF(TODAY()&lt;=K19,"未到期",IF(L19&lt;=30,"逾期1-30天",IF(L19&lt;=60,"逾期31-60天",IF(L19&lt;=90,"逾期61-90天","逾期90天以上")))))</f>
        <v/>
      </c>
      <c r="N19" s="4" t="n"/>
      <c r="O19">
        <f>IF(G19="","",IF(I19&lt;=0,"已付清",IF(F19&lt;&gt;"相符","暫緩（待比對）","待付款")))</f>
        <v/>
      </c>
    </row>
    <row r="20">
      <c r="C20" s="4" t="n"/>
      <c r="G20" s="5" t="n"/>
      <c r="H20" s="5" t="n"/>
      <c r="I20" s="5">
        <f>IF(G20="","",G20-H20)</f>
        <v/>
      </c>
      <c r="K20" s="4">
        <f>IF(C20="","",C20+J20)</f>
        <v/>
      </c>
      <c r="L20">
        <f>IF(OR(K20="",I20&lt;=0),"",MAX(0,TODAY()-K20))</f>
        <v/>
      </c>
      <c r="M20">
        <f>IF(OR(K20="",I20&lt;=0),"",IF(TODAY()&lt;=K20,"未到期",IF(L20&lt;=30,"逾期1-30天",IF(L20&lt;=60,"逾期31-60天",IF(L20&lt;=90,"逾期61-90天","逾期90天以上")))))</f>
        <v/>
      </c>
      <c r="N20" s="4" t="n"/>
      <c r="O20">
        <f>IF(G20="","",IF(I20&lt;=0,"已付清",IF(F20&lt;&gt;"相符","暫緩（待比對）","待付款")))</f>
        <v/>
      </c>
    </row>
    <row r="21">
      <c r="C21" s="4" t="n"/>
      <c r="G21" s="5" t="n"/>
      <c r="H21" s="5" t="n"/>
      <c r="I21" s="5">
        <f>IF(G21="","",G21-H21)</f>
        <v/>
      </c>
      <c r="K21" s="4">
        <f>IF(C21="","",C21+J21)</f>
        <v/>
      </c>
      <c r="L21">
        <f>IF(OR(K21="",I21&lt;=0),"",MAX(0,TODAY()-K21))</f>
        <v/>
      </c>
      <c r="M21">
        <f>IF(OR(K21="",I21&lt;=0),"",IF(TODAY()&lt;=K21,"未到期",IF(L21&lt;=30,"逾期1-30天",IF(L21&lt;=60,"逾期31-60天",IF(L21&lt;=90,"逾期61-90天","逾期90天以上")))))</f>
        <v/>
      </c>
      <c r="N21" s="4" t="n"/>
      <c r="O21">
        <f>IF(G21="","",IF(I21&lt;=0,"已付清",IF(F21&lt;&gt;"相符","暫緩（待比對）","待付款")))</f>
        <v/>
      </c>
    </row>
    <row r="22">
      <c r="C22" s="4" t="n"/>
      <c r="G22" s="5" t="n"/>
      <c r="H22" s="5" t="n"/>
      <c r="I22" s="5">
        <f>IF(G22="","",G22-H22)</f>
        <v/>
      </c>
      <c r="K22" s="4">
        <f>IF(C22="","",C22+J22)</f>
        <v/>
      </c>
      <c r="L22">
        <f>IF(OR(K22="",I22&lt;=0),"",MAX(0,TODAY()-K22))</f>
        <v/>
      </c>
      <c r="M22">
        <f>IF(OR(K22="",I22&lt;=0),"",IF(TODAY()&lt;=K22,"未到期",IF(L22&lt;=30,"逾期1-30天",IF(L22&lt;=60,"逾期31-60天",IF(L22&lt;=90,"逾期61-90天","逾期90天以上")))))</f>
        <v/>
      </c>
      <c r="N22" s="4" t="n"/>
      <c r="O22">
        <f>IF(G22="","",IF(I22&lt;=0,"已付清",IF(F22&lt;&gt;"相符","暫緩（待比對）","待付款")))</f>
        <v/>
      </c>
    </row>
    <row r="23">
      <c r="C23" s="4" t="n"/>
      <c r="G23" s="5" t="n"/>
      <c r="H23" s="5" t="n"/>
      <c r="I23" s="5">
        <f>IF(G23="","",G23-H23)</f>
        <v/>
      </c>
      <c r="K23" s="4">
        <f>IF(C23="","",C23+J23)</f>
        <v/>
      </c>
      <c r="L23">
        <f>IF(OR(K23="",I23&lt;=0),"",MAX(0,TODAY()-K23))</f>
        <v/>
      </c>
      <c r="M23">
        <f>IF(OR(K23="",I23&lt;=0),"",IF(TODAY()&lt;=K23,"未到期",IF(L23&lt;=30,"逾期1-30天",IF(L23&lt;=60,"逾期31-60天",IF(L23&lt;=90,"逾期61-90天","逾期90天以上")))))</f>
        <v/>
      </c>
      <c r="N23" s="4" t="n"/>
      <c r="O23">
        <f>IF(G23="","",IF(I23&lt;=0,"已付清",IF(F23&lt;&gt;"相符","暫緩（待比對）","待付款")))</f>
        <v/>
      </c>
    </row>
    <row r="24">
      <c r="C24" s="4" t="n"/>
      <c r="G24" s="5" t="n"/>
      <c r="H24" s="5" t="n"/>
      <c r="I24" s="5">
        <f>IF(G24="","",G24-H24)</f>
        <v/>
      </c>
      <c r="K24" s="4">
        <f>IF(C24="","",C24+J24)</f>
        <v/>
      </c>
      <c r="L24">
        <f>IF(OR(K24="",I24&lt;=0),"",MAX(0,TODAY()-K24))</f>
        <v/>
      </c>
      <c r="M24">
        <f>IF(OR(K24="",I24&lt;=0),"",IF(TODAY()&lt;=K24,"未到期",IF(L24&lt;=30,"逾期1-30天",IF(L24&lt;=60,"逾期31-60天",IF(L24&lt;=90,"逾期61-90天","逾期90天以上")))))</f>
        <v/>
      </c>
      <c r="N24" s="4" t="n"/>
      <c r="O24">
        <f>IF(G24="","",IF(I24&lt;=0,"已付清",IF(F24&lt;&gt;"相符","暫緩（待比對）","待付款")))</f>
        <v/>
      </c>
    </row>
    <row r="25">
      <c r="C25" s="4" t="n"/>
      <c r="G25" s="5" t="n"/>
      <c r="H25" s="5" t="n"/>
      <c r="I25" s="5">
        <f>IF(G25="","",G25-H25)</f>
        <v/>
      </c>
      <c r="K25" s="4">
        <f>IF(C25="","",C25+J25)</f>
        <v/>
      </c>
      <c r="L25">
        <f>IF(OR(K25="",I25&lt;=0),"",MAX(0,TODAY()-K25))</f>
        <v/>
      </c>
      <c r="M25">
        <f>IF(OR(K25="",I25&lt;=0),"",IF(TODAY()&lt;=K25,"未到期",IF(L25&lt;=30,"逾期1-30天",IF(L25&lt;=60,"逾期31-60天",IF(L25&lt;=90,"逾期61-90天","逾期90天以上")))))</f>
        <v/>
      </c>
      <c r="N25" s="4" t="n"/>
      <c r="O25">
        <f>IF(G25="","",IF(I25&lt;=0,"已付清",IF(F25&lt;&gt;"相符","暫緩（待比對）","待付款")))</f>
        <v/>
      </c>
    </row>
    <row r="26">
      <c r="C26" s="4" t="n"/>
      <c r="G26" s="5" t="n"/>
      <c r="H26" s="5" t="n"/>
      <c r="I26" s="5">
        <f>IF(G26="","",G26-H26)</f>
        <v/>
      </c>
      <c r="K26" s="4">
        <f>IF(C26="","",C26+J26)</f>
        <v/>
      </c>
      <c r="L26">
        <f>IF(OR(K26="",I26&lt;=0),"",MAX(0,TODAY()-K26))</f>
        <v/>
      </c>
      <c r="M26">
        <f>IF(OR(K26="",I26&lt;=0),"",IF(TODAY()&lt;=K26,"未到期",IF(L26&lt;=30,"逾期1-30天",IF(L26&lt;=60,"逾期31-60天",IF(L26&lt;=90,"逾期61-90天","逾期90天以上")))))</f>
        <v/>
      </c>
      <c r="N26" s="4" t="n"/>
      <c r="O26">
        <f>IF(G26="","",IF(I26&lt;=0,"已付清",IF(F26&lt;&gt;"相符","暫緩（待比對）","待付款")))</f>
        <v/>
      </c>
    </row>
    <row r="27">
      <c r="C27" s="4" t="n"/>
      <c r="G27" s="5" t="n"/>
      <c r="H27" s="5" t="n"/>
      <c r="I27" s="5">
        <f>IF(G27="","",G27-H27)</f>
        <v/>
      </c>
      <c r="K27" s="4">
        <f>IF(C27="","",C27+J27)</f>
        <v/>
      </c>
      <c r="L27">
        <f>IF(OR(K27="",I27&lt;=0),"",MAX(0,TODAY()-K27))</f>
        <v/>
      </c>
      <c r="M27">
        <f>IF(OR(K27="",I27&lt;=0),"",IF(TODAY()&lt;=K27,"未到期",IF(L27&lt;=30,"逾期1-30天",IF(L27&lt;=60,"逾期31-60天",IF(L27&lt;=90,"逾期61-90天","逾期90天以上")))))</f>
        <v/>
      </c>
      <c r="N27" s="4" t="n"/>
      <c r="O27">
        <f>IF(G27="","",IF(I27&lt;=0,"已付清",IF(F27&lt;&gt;"相符","暫緩（待比對）","待付款")))</f>
        <v/>
      </c>
    </row>
    <row r="28">
      <c r="C28" s="4" t="n"/>
      <c r="G28" s="5" t="n"/>
      <c r="H28" s="5" t="n"/>
      <c r="I28" s="5">
        <f>IF(G28="","",G28-H28)</f>
        <v/>
      </c>
      <c r="K28" s="4">
        <f>IF(C28="","",C28+J28)</f>
        <v/>
      </c>
      <c r="L28">
        <f>IF(OR(K28="",I28&lt;=0),"",MAX(0,TODAY()-K28))</f>
        <v/>
      </c>
      <c r="M28">
        <f>IF(OR(K28="",I28&lt;=0),"",IF(TODAY()&lt;=K28,"未到期",IF(L28&lt;=30,"逾期1-30天",IF(L28&lt;=60,"逾期31-60天",IF(L28&lt;=90,"逾期61-90天","逾期90天以上")))))</f>
        <v/>
      </c>
      <c r="N28" s="4" t="n"/>
      <c r="O28">
        <f>IF(G28="","",IF(I28&lt;=0,"已付清",IF(F28&lt;&gt;"相符","暫緩（待比對）","待付款")))</f>
        <v/>
      </c>
    </row>
    <row r="29">
      <c r="C29" s="4" t="n"/>
      <c r="G29" s="5" t="n"/>
      <c r="H29" s="5" t="n"/>
      <c r="I29" s="5">
        <f>IF(G29="","",G29-H29)</f>
        <v/>
      </c>
      <c r="K29" s="4">
        <f>IF(C29="","",C29+J29)</f>
        <v/>
      </c>
      <c r="L29">
        <f>IF(OR(K29="",I29&lt;=0),"",MAX(0,TODAY()-K29))</f>
        <v/>
      </c>
      <c r="M29">
        <f>IF(OR(K29="",I29&lt;=0),"",IF(TODAY()&lt;=K29,"未到期",IF(L29&lt;=30,"逾期1-30天",IF(L29&lt;=60,"逾期31-60天",IF(L29&lt;=90,"逾期61-90天","逾期90天以上")))))</f>
        <v/>
      </c>
      <c r="N29" s="4" t="n"/>
      <c r="O29">
        <f>IF(G29="","",IF(I29&lt;=0,"已付清",IF(F29&lt;&gt;"相符","暫緩（待比對）","待付款")))</f>
        <v/>
      </c>
    </row>
    <row r="30">
      <c r="C30" s="4" t="n"/>
      <c r="G30" s="5" t="n"/>
      <c r="H30" s="5" t="n"/>
      <c r="I30" s="5">
        <f>IF(G30="","",G30-H30)</f>
        <v/>
      </c>
      <c r="K30" s="4">
        <f>IF(C30="","",C30+J30)</f>
        <v/>
      </c>
      <c r="L30">
        <f>IF(OR(K30="",I30&lt;=0),"",MAX(0,TODAY()-K30))</f>
        <v/>
      </c>
      <c r="M30">
        <f>IF(OR(K30="",I30&lt;=0),"",IF(TODAY()&lt;=K30,"未到期",IF(L30&lt;=30,"逾期1-30天",IF(L30&lt;=60,"逾期31-60天",IF(L30&lt;=90,"逾期61-90天","逾期90天以上")))))</f>
        <v/>
      </c>
      <c r="N30" s="4" t="n"/>
      <c r="O30">
        <f>IF(G30="","",IF(I30&lt;=0,"已付清",IF(F30&lt;&gt;"相符","暫緩（待比對）","待付款")))</f>
        <v/>
      </c>
    </row>
    <row r="31">
      <c r="C31" s="4" t="n"/>
      <c r="G31" s="5" t="n"/>
      <c r="H31" s="5" t="n"/>
      <c r="I31" s="5">
        <f>IF(G31="","",G31-H31)</f>
        <v/>
      </c>
      <c r="K31" s="4">
        <f>IF(C31="","",C31+J31)</f>
        <v/>
      </c>
      <c r="L31">
        <f>IF(OR(K31="",I31&lt;=0),"",MAX(0,TODAY()-K31))</f>
        <v/>
      </c>
      <c r="M31">
        <f>IF(OR(K31="",I31&lt;=0),"",IF(TODAY()&lt;=K31,"未到期",IF(L31&lt;=30,"逾期1-30天",IF(L31&lt;=60,"逾期31-60天",IF(L31&lt;=90,"逾期61-90天","逾期90天以上")))))</f>
        <v/>
      </c>
      <c r="N31" s="4" t="n"/>
      <c r="O31">
        <f>IF(G31="","",IF(I31&lt;=0,"已付清",IF(F31&lt;&gt;"相符","暫緩（待比對）","待付款")))</f>
        <v/>
      </c>
    </row>
    <row r="32">
      <c r="C32" s="4" t="n"/>
      <c r="G32" s="5" t="n"/>
      <c r="H32" s="5" t="n"/>
      <c r="I32" s="5">
        <f>IF(G32="","",G32-H32)</f>
        <v/>
      </c>
      <c r="K32" s="4">
        <f>IF(C32="","",C32+J32)</f>
        <v/>
      </c>
      <c r="L32">
        <f>IF(OR(K32="",I32&lt;=0),"",MAX(0,TODAY()-K32))</f>
        <v/>
      </c>
      <c r="M32">
        <f>IF(OR(K32="",I32&lt;=0),"",IF(TODAY()&lt;=K32,"未到期",IF(L32&lt;=30,"逾期1-30天",IF(L32&lt;=60,"逾期31-60天",IF(L32&lt;=90,"逾期61-90天","逾期90天以上")))))</f>
        <v/>
      </c>
      <c r="N32" s="4" t="n"/>
      <c r="O32">
        <f>IF(G32="","",IF(I32&lt;=0,"已付清",IF(F32&lt;&gt;"相符","暫緩（待比對）","待付款")))</f>
        <v/>
      </c>
    </row>
    <row r="33">
      <c r="C33" s="4" t="n"/>
      <c r="G33" s="5" t="n"/>
      <c r="H33" s="5" t="n"/>
      <c r="I33" s="5">
        <f>IF(G33="","",G33-H33)</f>
        <v/>
      </c>
      <c r="K33" s="4">
        <f>IF(C33="","",C33+J33)</f>
        <v/>
      </c>
      <c r="L33">
        <f>IF(OR(K33="",I33&lt;=0),"",MAX(0,TODAY()-K33))</f>
        <v/>
      </c>
      <c r="M33">
        <f>IF(OR(K33="",I33&lt;=0),"",IF(TODAY()&lt;=K33,"未到期",IF(L33&lt;=30,"逾期1-30天",IF(L33&lt;=60,"逾期31-60天",IF(L33&lt;=90,"逾期61-90天","逾期90天以上")))))</f>
        <v/>
      </c>
      <c r="N33" s="4" t="n"/>
      <c r="O33">
        <f>IF(G33="","",IF(I33&lt;=0,"已付清",IF(F33&lt;&gt;"相符","暫緩（待比對）","待付款")))</f>
        <v/>
      </c>
    </row>
    <row r="34">
      <c r="C34" s="4" t="n"/>
      <c r="G34" s="5" t="n"/>
      <c r="H34" s="5" t="n"/>
      <c r="I34" s="5">
        <f>IF(G34="","",G34-H34)</f>
        <v/>
      </c>
      <c r="K34" s="4">
        <f>IF(C34="","",C34+J34)</f>
        <v/>
      </c>
      <c r="L34">
        <f>IF(OR(K34="",I34&lt;=0),"",MAX(0,TODAY()-K34))</f>
        <v/>
      </c>
      <c r="M34">
        <f>IF(OR(K34="",I34&lt;=0),"",IF(TODAY()&lt;=K34,"未到期",IF(L34&lt;=30,"逾期1-30天",IF(L34&lt;=60,"逾期31-60天",IF(L34&lt;=90,"逾期61-90天","逾期90天以上")))))</f>
        <v/>
      </c>
      <c r="N34" s="4" t="n"/>
      <c r="O34">
        <f>IF(G34="","",IF(I34&lt;=0,"已付清",IF(F34&lt;&gt;"相符","暫緩（待比對）","待付款")))</f>
        <v/>
      </c>
    </row>
    <row r="35">
      <c r="C35" s="4" t="n"/>
      <c r="G35" s="5" t="n"/>
      <c r="H35" s="5" t="n"/>
      <c r="I35" s="5">
        <f>IF(G35="","",G35-H35)</f>
        <v/>
      </c>
      <c r="K35" s="4">
        <f>IF(C35="","",C35+J35)</f>
        <v/>
      </c>
      <c r="L35">
        <f>IF(OR(K35="",I35&lt;=0),"",MAX(0,TODAY()-K35))</f>
        <v/>
      </c>
      <c r="M35">
        <f>IF(OR(K35="",I35&lt;=0),"",IF(TODAY()&lt;=K35,"未到期",IF(L35&lt;=30,"逾期1-30天",IF(L35&lt;=60,"逾期31-60天",IF(L35&lt;=90,"逾期61-90天","逾期90天以上")))))</f>
        <v/>
      </c>
      <c r="N35" s="4" t="n"/>
      <c r="O35">
        <f>IF(G35="","",IF(I35&lt;=0,"已付清",IF(F35&lt;&gt;"相符","暫緩（待比對）","待付款")))</f>
        <v/>
      </c>
    </row>
    <row r="36">
      <c r="C36" s="4" t="n"/>
      <c r="G36" s="5" t="n"/>
      <c r="H36" s="5" t="n"/>
      <c r="I36" s="5">
        <f>IF(G36="","",G36-H36)</f>
        <v/>
      </c>
      <c r="K36" s="4">
        <f>IF(C36="","",C36+J36)</f>
        <v/>
      </c>
      <c r="L36">
        <f>IF(OR(K36="",I36&lt;=0),"",MAX(0,TODAY()-K36))</f>
        <v/>
      </c>
      <c r="M36">
        <f>IF(OR(K36="",I36&lt;=0),"",IF(TODAY()&lt;=K36,"未到期",IF(L36&lt;=30,"逾期1-30天",IF(L36&lt;=60,"逾期31-60天",IF(L36&lt;=90,"逾期61-90天","逾期90天以上")))))</f>
        <v/>
      </c>
      <c r="N36" s="4" t="n"/>
      <c r="O36">
        <f>IF(G36="","",IF(I36&lt;=0,"已付清",IF(F36&lt;&gt;"相符","暫緩（待比對）","待付款")))</f>
        <v/>
      </c>
    </row>
    <row r="37">
      <c r="C37" s="4" t="n"/>
      <c r="G37" s="5" t="n"/>
      <c r="H37" s="5" t="n"/>
      <c r="I37" s="5">
        <f>IF(G37="","",G37-H37)</f>
        <v/>
      </c>
      <c r="K37" s="4">
        <f>IF(C37="","",C37+J37)</f>
        <v/>
      </c>
      <c r="L37">
        <f>IF(OR(K37="",I37&lt;=0),"",MAX(0,TODAY()-K37))</f>
        <v/>
      </c>
      <c r="M37">
        <f>IF(OR(K37="",I37&lt;=0),"",IF(TODAY()&lt;=K37,"未到期",IF(L37&lt;=30,"逾期1-30天",IF(L37&lt;=60,"逾期31-60天",IF(L37&lt;=90,"逾期61-90天","逾期90天以上")))))</f>
        <v/>
      </c>
      <c r="N37" s="4" t="n"/>
      <c r="O37">
        <f>IF(G37="","",IF(I37&lt;=0,"已付清",IF(F37&lt;&gt;"相符","暫緩（待比對）","待付款")))</f>
        <v/>
      </c>
    </row>
    <row r="38">
      <c r="C38" s="4" t="n"/>
      <c r="G38" s="5" t="n"/>
      <c r="H38" s="5" t="n"/>
      <c r="I38" s="5">
        <f>IF(G38="","",G38-H38)</f>
        <v/>
      </c>
      <c r="K38" s="4">
        <f>IF(C38="","",C38+J38)</f>
        <v/>
      </c>
      <c r="L38">
        <f>IF(OR(K38="",I38&lt;=0),"",MAX(0,TODAY()-K38))</f>
        <v/>
      </c>
      <c r="M38">
        <f>IF(OR(K38="",I38&lt;=0),"",IF(TODAY()&lt;=K38,"未到期",IF(L38&lt;=30,"逾期1-30天",IF(L38&lt;=60,"逾期31-60天",IF(L38&lt;=90,"逾期61-90天","逾期90天以上")))))</f>
        <v/>
      </c>
      <c r="N38" s="4" t="n"/>
      <c r="O38">
        <f>IF(G38="","",IF(I38&lt;=0,"已付清",IF(F38&lt;&gt;"相符","暫緩（待比對）","待付款")))</f>
        <v/>
      </c>
    </row>
    <row r="39">
      <c r="C39" s="4" t="n"/>
      <c r="G39" s="5" t="n"/>
      <c r="H39" s="5" t="n"/>
      <c r="I39" s="5">
        <f>IF(G39="","",G39-H39)</f>
        <v/>
      </c>
      <c r="K39" s="4">
        <f>IF(C39="","",C39+J39)</f>
        <v/>
      </c>
      <c r="L39">
        <f>IF(OR(K39="",I39&lt;=0),"",MAX(0,TODAY()-K39))</f>
        <v/>
      </c>
      <c r="M39">
        <f>IF(OR(K39="",I39&lt;=0),"",IF(TODAY()&lt;=K39,"未到期",IF(L39&lt;=30,"逾期1-30天",IF(L39&lt;=60,"逾期31-60天",IF(L39&lt;=90,"逾期61-90天","逾期90天以上")))))</f>
        <v/>
      </c>
      <c r="N39" s="4" t="n"/>
      <c r="O39">
        <f>IF(G39="","",IF(I39&lt;=0,"已付清",IF(F39&lt;&gt;"相符","暫緩（待比對）","待付款")))</f>
        <v/>
      </c>
    </row>
    <row r="40">
      <c r="C40" s="4" t="n"/>
      <c r="G40" s="5" t="n"/>
      <c r="H40" s="5" t="n"/>
      <c r="I40" s="5">
        <f>IF(G40="","",G40-H40)</f>
        <v/>
      </c>
      <c r="K40" s="4">
        <f>IF(C40="","",C40+J40)</f>
        <v/>
      </c>
      <c r="L40">
        <f>IF(OR(K40="",I40&lt;=0),"",MAX(0,TODAY()-K40))</f>
        <v/>
      </c>
      <c r="M40">
        <f>IF(OR(K40="",I40&lt;=0),"",IF(TODAY()&lt;=K40,"未到期",IF(L40&lt;=30,"逾期1-30天",IF(L40&lt;=60,"逾期31-60天",IF(L40&lt;=90,"逾期61-90天","逾期90天以上")))))</f>
        <v/>
      </c>
      <c r="N40" s="4" t="n"/>
      <c r="O40">
        <f>IF(G40="","",IF(I40&lt;=0,"已付清",IF(F40&lt;&gt;"相符","暫緩（待比對）","待付款")))</f>
        <v/>
      </c>
    </row>
    <row r="41">
      <c r="C41" s="4" t="n"/>
      <c r="G41" s="5" t="n"/>
      <c r="H41" s="5" t="n"/>
      <c r="I41" s="5">
        <f>IF(G41="","",G41-H41)</f>
        <v/>
      </c>
      <c r="K41" s="4">
        <f>IF(C41="","",C41+J41)</f>
        <v/>
      </c>
      <c r="L41">
        <f>IF(OR(K41="",I41&lt;=0),"",MAX(0,TODAY()-K41))</f>
        <v/>
      </c>
      <c r="M41">
        <f>IF(OR(K41="",I41&lt;=0),"",IF(TODAY()&lt;=K41,"未到期",IF(L41&lt;=30,"逾期1-30天",IF(L41&lt;=60,"逾期31-60天",IF(L41&lt;=90,"逾期61-90天","逾期90天以上")))))</f>
        <v/>
      </c>
      <c r="N41" s="4" t="n"/>
      <c r="O41">
        <f>IF(G41="","",IF(I41&lt;=0,"已付清",IF(F41&lt;&gt;"相符","暫緩（待比對）","待付款")))</f>
        <v/>
      </c>
    </row>
    <row r="42">
      <c r="C42" s="4" t="n"/>
      <c r="G42" s="5" t="n"/>
      <c r="H42" s="5" t="n"/>
      <c r="I42" s="5">
        <f>IF(G42="","",G42-H42)</f>
        <v/>
      </c>
      <c r="K42" s="4">
        <f>IF(C42="","",C42+J42)</f>
        <v/>
      </c>
      <c r="L42">
        <f>IF(OR(K42="",I42&lt;=0),"",MAX(0,TODAY()-K42))</f>
        <v/>
      </c>
      <c r="M42">
        <f>IF(OR(K42="",I42&lt;=0),"",IF(TODAY()&lt;=K42,"未到期",IF(L42&lt;=30,"逾期1-30天",IF(L42&lt;=60,"逾期31-60天",IF(L42&lt;=90,"逾期61-90天","逾期90天以上")))))</f>
        <v/>
      </c>
      <c r="N42" s="4" t="n"/>
      <c r="O42">
        <f>IF(G42="","",IF(I42&lt;=0,"已付清",IF(F42&lt;&gt;"相符","暫緩（待比對）","待付款")))</f>
        <v/>
      </c>
    </row>
    <row r="43">
      <c r="C43" s="4" t="n"/>
      <c r="G43" s="5" t="n"/>
      <c r="H43" s="5" t="n"/>
      <c r="I43" s="5">
        <f>IF(G43="","",G43-H43)</f>
        <v/>
      </c>
      <c r="K43" s="4">
        <f>IF(C43="","",C43+J43)</f>
        <v/>
      </c>
      <c r="L43">
        <f>IF(OR(K43="",I43&lt;=0),"",MAX(0,TODAY()-K43))</f>
        <v/>
      </c>
      <c r="M43">
        <f>IF(OR(K43="",I43&lt;=0),"",IF(TODAY()&lt;=K43,"未到期",IF(L43&lt;=30,"逾期1-30天",IF(L43&lt;=60,"逾期31-60天",IF(L43&lt;=90,"逾期61-90天","逾期90天以上")))))</f>
        <v/>
      </c>
      <c r="N43" s="4" t="n"/>
      <c r="O43">
        <f>IF(G43="","",IF(I43&lt;=0,"已付清",IF(F43&lt;&gt;"相符","暫緩（待比對）","待付款")))</f>
        <v/>
      </c>
    </row>
    <row r="44">
      <c r="C44" s="4" t="n"/>
      <c r="G44" s="5" t="n"/>
      <c r="H44" s="5" t="n"/>
      <c r="I44" s="5">
        <f>IF(G44="","",G44-H44)</f>
        <v/>
      </c>
      <c r="K44" s="4">
        <f>IF(C44="","",C44+J44)</f>
        <v/>
      </c>
      <c r="L44">
        <f>IF(OR(K44="",I44&lt;=0),"",MAX(0,TODAY()-K44))</f>
        <v/>
      </c>
      <c r="M44">
        <f>IF(OR(K44="",I44&lt;=0),"",IF(TODAY()&lt;=K44,"未到期",IF(L44&lt;=30,"逾期1-30天",IF(L44&lt;=60,"逾期31-60天",IF(L44&lt;=90,"逾期61-90天","逾期90天以上")))))</f>
        <v/>
      </c>
      <c r="N44" s="4" t="n"/>
      <c r="O44">
        <f>IF(G44="","",IF(I44&lt;=0,"已付清",IF(F44&lt;&gt;"相符","暫緩（待比對）","待付款")))</f>
        <v/>
      </c>
    </row>
    <row r="45">
      <c r="C45" s="4" t="n"/>
      <c r="G45" s="5" t="n"/>
      <c r="H45" s="5" t="n"/>
      <c r="I45" s="5">
        <f>IF(G45="","",G45-H45)</f>
        <v/>
      </c>
      <c r="K45" s="4">
        <f>IF(C45="","",C45+J45)</f>
        <v/>
      </c>
      <c r="L45">
        <f>IF(OR(K45="",I45&lt;=0),"",MAX(0,TODAY()-K45))</f>
        <v/>
      </c>
      <c r="M45">
        <f>IF(OR(K45="",I45&lt;=0),"",IF(TODAY()&lt;=K45,"未到期",IF(L45&lt;=30,"逾期1-30天",IF(L45&lt;=60,"逾期31-60天",IF(L45&lt;=90,"逾期61-90天","逾期90天以上")))))</f>
        <v/>
      </c>
      <c r="N45" s="4" t="n"/>
      <c r="O45">
        <f>IF(G45="","",IF(I45&lt;=0,"已付清",IF(F45&lt;&gt;"相符","暫緩（待比對）","待付款")))</f>
        <v/>
      </c>
    </row>
    <row r="46">
      <c r="C46" s="4" t="n"/>
      <c r="G46" s="5" t="n"/>
      <c r="H46" s="5" t="n"/>
      <c r="I46" s="5">
        <f>IF(G46="","",G46-H46)</f>
        <v/>
      </c>
      <c r="K46" s="4">
        <f>IF(C46="","",C46+J46)</f>
        <v/>
      </c>
      <c r="L46">
        <f>IF(OR(K46="",I46&lt;=0),"",MAX(0,TODAY()-K46))</f>
        <v/>
      </c>
      <c r="M46">
        <f>IF(OR(K46="",I46&lt;=0),"",IF(TODAY()&lt;=K46,"未到期",IF(L46&lt;=30,"逾期1-30天",IF(L46&lt;=60,"逾期31-60天",IF(L46&lt;=90,"逾期61-90天","逾期90天以上")))))</f>
        <v/>
      </c>
      <c r="N46" s="4" t="n"/>
      <c r="O46">
        <f>IF(G46="","",IF(I46&lt;=0,"已付清",IF(F46&lt;&gt;"相符","暫緩（待比對）","待付款")))</f>
        <v/>
      </c>
    </row>
    <row r="47">
      <c r="C47" s="4" t="n"/>
      <c r="G47" s="5" t="n"/>
      <c r="H47" s="5" t="n"/>
      <c r="I47" s="5">
        <f>IF(G47="","",G47-H47)</f>
        <v/>
      </c>
      <c r="K47" s="4">
        <f>IF(C47="","",C47+J47)</f>
        <v/>
      </c>
      <c r="L47">
        <f>IF(OR(K47="",I47&lt;=0),"",MAX(0,TODAY()-K47))</f>
        <v/>
      </c>
      <c r="M47">
        <f>IF(OR(K47="",I47&lt;=0),"",IF(TODAY()&lt;=K47,"未到期",IF(L47&lt;=30,"逾期1-30天",IF(L47&lt;=60,"逾期31-60天",IF(L47&lt;=90,"逾期61-90天","逾期90天以上")))))</f>
        <v/>
      </c>
      <c r="N47" s="4" t="n"/>
      <c r="O47">
        <f>IF(G47="","",IF(I47&lt;=0,"已付清",IF(F47&lt;&gt;"相符","暫緩（待比對）","待付款")))</f>
        <v/>
      </c>
    </row>
    <row r="48">
      <c r="C48" s="4" t="n"/>
      <c r="G48" s="5" t="n"/>
      <c r="H48" s="5" t="n"/>
      <c r="I48" s="5">
        <f>IF(G48="","",G48-H48)</f>
        <v/>
      </c>
      <c r="K48" s="4">
        <f>IF(C48="","",C48+J48)</f>
        <v/>
      </c>
      <c r="L48">
        <f>IF(OR(K48="",I48&lt;=0),"",MAX(0,TODAY()-K48))</f>
        <v/>
      </c>
      <c r="M48">
        <f>IF(OR(K48="",I48&lt;=0),"",IF(TODAY()&lt;=K48,"未到期",IF(L48&lt;=30,"逾期1-30天",IF(L48&lt;=60,"逾期31-60天",IF(L48&lt;=90,"逾期61-90天","逾期90天以上")))))</f>
        <v/>
      </c>
      <c r="N48" s="4" t="n"/>
      <c r="O48">
        <f>IF(G48="","",IF(I48&lt;=0,"已付清",IF(F48&lt;&gt;"相符","暫緩（待比對）","待付款")))</f>
        <v/>
      </c>
    </row>
    <row r="49">
      <c r="C49" s="4" t="n"/>
      <c r="G49" s="5" t="n"/>
      <c r="H49" s="5" t="n"/>
      <c r="I49" s="5">
        <f>IF(G49="","",G49-H49)</f>
        <v/>
      </c>
      <c r="K49" s="4">
        <f>IF(C49="","",C49+J49)</f>
        <v/>
      </c>
      <c r="L49">
        <f>IF(OR(K49="",I49&lt;=0),"",MAX(0,TODAY()-K49))</f>
        <v/>
      </c>
      <c r="M49">
        <f>IF(OR(K49="",I49&lt;=0),"",IF(TODAY()&lt;=K49,"未到期",IF(L49&lt;=30,"逾期1-30天",IF(L49&lt;=60,"逾期31-60天",IF(L49&lt;=90,"逾期61-90天","逾期90天以上")))))</f>
        <v/>
      </c>
      <c r="N49" s="4" t="n"/>
      <c r="O49">
        <f>IF(G49="","",IF(I49&lt;=0,"已付清",IF(F49&lt;&gt;"相符","暫緩（待比對）","待付款")))</f>
        <v/>
      </c>
    </row>
    <row r="50">
      <c r="C50" s="4" t="n"/>
      <c r="G50" s="5" t="n"/>
      <c r="H50" s="5" t="n"/>
      <c r="I50" s="5">
        <f>IF(G50="","",G50-H50)</f>
        <v/>
      </c>
      <c r="K50" s="4">
        <f>IF(C50="","",C50+J50)</f>
        <v/>
      </c>
      <c r="L50">
        <f>IF(OR(K50="",I50&lt;=0),"",MAX(0,TODAY()-K50))</f>
        <v/>
      </c>
      <c r="M50">
        <f>IF(OR(K50="",I50&lt;=0),"",IF(TODAY()&lt;=K50,"未到期",IF(L50&lt;=30,"逾期1-30天",IF(L50&lt;=60,"逾期31-60天",IF(L50&lt;=90,"逾期61-90天","逾期90天以上")))))</f>
        <v/>
      </c>
      <c r="N50" s="4" t="n"/>
      <c r="O50">
        <f>IF(G50="","",IF(I50&lt;=0,"已付清",IF(F50&lt;&gt;"相符","暫緩（待比對）","待付款")))</f>
        <v/>
      </c>
    </row>
    <row r="51">
      <c r="C51" s="4" t="n"/>
      <c r="G51" s="5" t="n"/>
      <c r="H51" s="5" t="n"/>
      <c r="I51" s="5">
        <f>IF(G51="","",G51-H51)</f>
        <v/>
      </c>
      <c r="K51" s="4">
        <f>IF(C51="","",C51+J51)</f>
        <v/>
      </c>
      <c r="L51">
        <f>IF(OR(K51="",I51&lt;=0),"",MAX(0,TODAY()-K51))</f>
        <v/>
      </c>
      <c r="M51">
        <f>IF(OR(K51="",I51&lt;=0),"",IF(TODAY()&lt;=K51,"未到期",IF(L51&lt;=30,"逾期1-30天",IF(L51&lt;=60,"逾期31-60天",IF(L51&lt;=90,"逾期61-90天","逾期90天以上")))))</f>
        <v/>
      </c>
      <c r="N51" s="4" t="n"/>
      <c r="O51">
        <f>IF(G51="","",IF(I51&lt;=0,"已付清",IF(F51&lt;&gt;"相符","暫緩（待比對）","待付款")))</f>
        <v/>
      </c>
    </row>
    <row r="52">
      <c r="C52" s="4" t="n"/>
      <c r="G52" s="5" t="n"/>
      <c r="H52" s="5" t="n"/>
      <c r="I52" s="5">
        <f>IF(G52="","",G52-H52)</f>
        <v/>
      </c>
      <c r="K52" s="4">
        <f>IF(C52="","",C52+J52)</f>
        <v/>
      </c>
      <c r="L52">
        <f>IF(OR(K52="",I52&lt;=0),"",MAX(0,TODAY()-K52))</f>
        <v/>
      </c>
      <c r="M52">
        <f>IF(OR(K52="",I52&lt;=0),"",IF(TODAY()&lt;=K52,"未到期",IF(L52&lt;=30,"逾期1-30天",IF(L52&lt;=60,"逾期31-60天",IF(L52&lt;=90,"逾期61-90天","逾期90天以上")))))</f>
        <v/>
      </c>
      <c r="N52" s="4" t="n"/>
      <c r="O52">
        <f>IF(G52="","",IF(I52&lt;=0,"已付清",IF(F52&lt;&gt;"相符","暫緩（待比對）","待付款")))</f>
        <v/>
      </c>
    </row>
    <row r="53">
      <c r="C53" s="4" t="n"/>
      <c r="G53" s="5" t="n"/>
      <c r="H53" s="5" t="n"/>
      <c r="I53" s="5">
        <f>IF(G53="","",G53-H53)</f>
        <v/>
      </c>
      <c r="K53" s="4">
        <f>IF(C53="","",C53+J53)</f>
        <v/>
      </c>
      <c r="L53">
        <f>IF(OR(K53="",I53&lt;=0),"",MAX(0,TODAY()-K53))</f>
        <v/>
      </c>
      <c r="M53">
        <f>IF(OR(K53="",I53&lt;=0),"",IF(TODAY()&lt;=K53,"未到期",IF(L53&lt;=30,"逾期1-30天",IF(L53&lt;=60,"逾期31-60天",IF(L53&lt;=90,"逾期61-90天","逾期90天以上")))))</f>
        <v/>
      </c>
      <c r="N53" s="4" t="n"/>
      <c r="O53">
        <f>IF(G53="","",IF(I53&lt;=0,"已付清",IF(F53&lt;&gt;"相符","暫緩（待比對）","待付款")))</f>
        <v/>
      </c>
    </row>
    <row r="54">
      <c r="C54" s="4" t="n"/>
      <c r="G54" s="5" t="n"/>
      <c r="H54" s="5" t="n"/>
      <c r="I54" s="5">
        <f>IF(G54="","",G54-H54)</f>
        <v/>
      </c>
      <c r="K54" s="4">
        <f>IF(C54="","",C54+J54)</f>
        <v/>
      </c>
      <c r="L54">
        <f>IF(OR(K54="",I54&lt;=0),"",MAX(0,TODAY()-K54))</f>
        <v/>
      </c>
      <c r="M54">
        <f>IF(OR(K54="",I54&lt;=0),"",IF(TODAY()&lt;=K54,"未到期",IF(L54&lt;=30,"逾期1-30天",IF(L54&lt;=60,"逾期31-60天",IF(L54&lt;=90,"逾期61-90天","逾期90天以上")))))</f>
        <v/>
      </c>
      <c r="N54" s="4" t="n"/>
      <c r="O54">
        <f>IF(G54="","",IF(I54&lt;=0,"已付清",IF(F54&lt;&gt;"相符","暫緩（待比對）","待付款")))</f>
        <v/>
      </c>
    </row>
    <row r="55">
      <c r="C55" s="4" t="n"/>
      <c r="G55" s="5" t="n"/>
      <c r="H55" s="5" t="n"/>
      <c r="I55" s="5">
        <f>IF(G55="","",G55-H55)</f>
        <v/>
      </c>
      <c r="K55" s="4">
        <f>IF(C55="","",C55+J55)</f>
        <v/>
      </c>
      <c r="L55">
        <f>IF(OR(K55="",I55&lt;=0),"",MAX(0,TODAY()-K55))</f>
        <v/>
      </c>
      <c r="M55">
        <f>IF(OR(K55="",I55&lt;=0),"",IF(TODAY()&lt;=K55,"未到期",IF(L55&lt;=30,"逾期1-30天",IF(L55&lt;=60,"逾期31-60天",IF(L55&lt;=90,"逾期61-90天","逾期90天以上")))))</f>
        <v/>
      </c>
      <c r="N55" s="4" t="n"/>
      <c r="O55">
        <f>IF(G55="","",IF(I55&lt;=0,"已付清",IF(F55&lt;&gt;"相符","暫緩（待比對）","待付款")))</f>
        <v/>
      </c>
    </row>
    <row r="56">
      <c r="C56" s="4" t="n"/>
      <c r="G56" s="5" t="n"/>
      <c r="H56" s="5" t="n"/>
      <c r="I56" s="5">
        <f>IF(G56="","",G56-H56)</f>
        <v/>
      </c>
      <c r="K56" s="4">
        <f>IF(C56="","",C56+J56)</f>
        <v/>
      </c>
      <c r="L56">
        <f>IF(OR(K56="",I56&lt;=0),"",MAX(0,TODAY()-K56))</f>
        <v/>
      </c>
      <c r="M56">
        <f>IF(OR(K56="",I56&lt;=0),"",IF(TODAY()&lt;=K56,"未到期",IF(L56&lt;=30,"逾期1-30天",IF(L56&lt;=60,"逾期31-60天",IF(L56&lt;=90,"逾期61-90天","逾期90天以上")))))</f>
        <v/>
      </c>
      <c r="N56" s="4" t="n"/>
      <c r="O56">
        <f>IF(G56="","",IF(I56&lt;=0,"已付清",IF(F56&lt;&gt;"相符","暫緩（待比對）","待付款")))</f>
        <v/>
      </c>
    </row>
    <row r="57">
      <c r="C57" s="4" t="n"/>
      <c r="G57" s="5" t="n"/>
      <c r="H57" s="5" t="n"/>
      <c r="I57" s="5">
        <f>IF(G57="","",G57-H57)</f>
        <v/>
      </c>
      <c r="K57" s="4">
        <f>IF(C57="","",C57+J57)</f>
        <v/>
      </c>
      <c r="L57">
        <f>IF(OR(K57="",I57&lt;=0),"",MAX(0,TODAY()-K57))</f>
        <v/>
      </c>
      <c r="M57">
        <f>IF(OR(K57="",I57&lt;=0),"",IF(TODAY()&lt;=K57,"未到期",IF(L57&lt;=30,"逾期1-30天",IF(L57&lt;=60,"逾期31-60天",IF(L57&lt;=90,"逾期61-90天","逾期90天以上")))))</f>
        <v/>
      </c>
      <c r="N57" s="4" t="n"/>
      <c r="O57">
        <f>IF(G57="","",IF(I57&lt;=0,"已付清",IF(F57&lt;&gt;"相符","暫緩（待比對）","待付款")))</f>
        <v/>
      </c>
    </row>
    <row r="58">
      <c r="C58" s="4" t="n"/>
      <c r="G58" s="5" t="n"/>
      <c r="H58" s="5" t="n"/>
      <c r="I58" s="5">
        <f>IF(G58="","",G58-H58)</f>
        <v/>
      </c>
      <c r="K58" s="4">
        <f>IF(C58="","",C58+J58)</f>
        <v/>
      </c>
      <c r="L58">
        <f>IF(OR(K58="",I58&lt;=0),"",MAX(0,TODAY()-K58))</f>
        <v/>
      </c>
      <c r="M58">
        <f>IF(OR(K58="",I58&lt;=0),"",IF(TODAY()&lt;=K58,"未到期",IF(L58&lt;=30,"逾期1-30天",IF(L58&lt;=60,"逾期31-60天",IF(L58&lt;=90,"逾期61-90天","逾期90天以上")))))</f>
        <v/>
      </c>
      <c r="N58" s="4" t="n"/>
      <c r="O58">
        <f>IF(G58="","",IF(I58&lt;=0,"已付清",IF(F58&lt;&gt;"相符","暫緩（待比對）","待付款")))</f>
        <v/>
      </c>
    </row>
    <row r="59">
      <c r="C59" s="4" t="n"/>
      <c r="G59" s="5" t="n"/>
      <c r="H59" s="5" t="n"/>
      <c r="I59" s="5">
        <f>IF(G59="","",G59-H59)</f>
        <v/>
      </c>
      <c r="K59" s="4">
        <f>IF(C59="","",C59+J59)</f>
        <v/>
      </c>
      <c r="L59">
        <f>IF(OR(K59="",I59&lt;=0),"",MAX(0,TODAY()-K59))</f>
        <v/>
      </c>
      <c r="M59">
        <f>IF(OR(K59="",I59&lt;=0),"",IF(TODAY()&lt;=K59,"未到期",IF(L59&lt;=30,"逾期1-30天",IF(L59&lt;=60,"逾期31-60天",IF(L59&lt;=90,"逾期61-90天","逾期90天以上")))))</f>
        <v/>
      </c>
      <c r="N59" s="4" t="n"/>
      <c r="O59">
        <f>IF(G59="","",IF(I59&lt;=0,"已付清",IF(F59&lt;&gt;"相符","暫緩（待比對）","待付款")))</f>
        <v/>
      </c>
    </row>
    <row r="60">
      <c r="C60" s="4" t="n"/>
      <c r="G60" s="5" t="n"/>
      <c r="H60" s="5" t="n"/>
      <c r="I60" s="5">
        <f>IF(G60="","",G60-H60)</f>
        <v/>
      </c>
      <c r="K60" s="4">
        <f>IF(C60="","",C60+J60)</f>
        <v/>
      </c>
      <c r="L60">
        <f>IF(OR(K60="",I60&lt;=0),"",MAX(0,TODAY()-K60))</f>
        <v/>
      </c>
      <c r="M60">
        <f>IF(OR(K60="",I60&lt;=0),"",IF(TODAY()&lt;=K60,"未到期",IF(L60&lt;=30,"逾期1-30天",IF(L60&lt;=60,"逾期31-60天",IF(L60&lt;=90,"逾期61-90天","逾期90天以上")))))</f>
        <v/>
      </c>
      <c r="N60" s="4" t="n"/>
      <c r="O60">
        <f>IF(G60="","",IF(I60&lt;=0,"已付清",IF(F60&lt;&gt;"相符","暫緩（待比對）","待付款")))</f>
        <v/>
      </c>
    </row>
    <row r="61">
      <c r="C61" s="4" t="n"/>
      <c r="G61" s="5" t="n"/>
      <c r="H61" s="5" t="n"/>
      <c r="I61" s="5">
        <f>IF(G61="","",G61-H61)</f>
        <v/>
      </c>
      <c r="K61" s="4">
        <f>IF(C61="","",C61+J61)</f>
        <v/>
      </c>
      <c r="L61">
        <f>IF(OR(K61="",I61&lt;=0),"",MAX(0,TODAY()-K61))</f>
        <v/>
      </c>
      <c r="M61">
        <f>IF(OR(K61="",I61&lt;=0),"",IF(TODAY()&lt;=K61,"未到期",IF(L61&lt;=30,"逾期1-30天",IF(L61&lt;=60,"逾期31-60天",IF(L61&lt;=90,"逾期61-90天","逾期90天以上")))))</f>
        <v/>
      </c>
      <c r="N61" s="4" t="n"/>
      <c r="O61">
        <f>IF(G61="","",IF(I61&lt;=0,"已付清",IF(F61&lt;&gt;"相符","暫緩（待比對）","待付款")))</f>
        <v/>
      </c>
    </row>
    <row r="62">
      <c r="C62" s="4" t="n"/>
      <c r="G62" s="5" t="n"/>
      <c r="H62" s="5" t="n"/>
      <c r="I62" s="5">
        <f>IF(G62="","",G62-H62)</f>
        <v/>
      </c>
      <c r="K62" s="4">
        <f>IF(C62="","",C62+J62)</f>
        <v/>
      </c>
      <c r="L62">
        <f>IF(OR(K62="",I62&lt;=0),"",MAX(0,TODAY()-K62))</f>
        <v/>
      </c>
      <c r="M62">
        <f>IF(OR(K62="",I62&lt;=0),"",IF(TODAY()&lt;=K62,"未到期",IF(L62&lt;=30,"逾期1-30天",IF(L62&lt;=60,"逾期31-60天",IF(L62&lt;=90,"逾期61-90天","逾期90天以上")))))</f>
        <v/>
      </c>
      <c r="N62" s="4" t="n"/>
      <c r="O62">
        <f>IF(G62="","",IF(I62&lt;=0,"已付清",IF(F62&lt;&gt;"相符","暫緩（待比對）","待付款")))</f>
        <v/>
      </c>
    </row>
    <row r="63">
      <c r="C63" s="4" t="n"/>
      <c r="G63" s="5" t="n"/>
      <c r="H63" s="5" t="n"/>
      <c r="I63" s="5">
        <f>IF(G63="","",G63-H63)</f>
        <v/>
      </c>
      <c r="K63" s="4">
        <f>IF(C63="","",C63+J63)</f>
        <v/>
      </c>
      <c r="L63">
        <f>IF(OR(K63="",I63&lt;=0),"",MAX(0,TODAY()-K63))</f>
        <v/>
      </c>
      <c r="M63">
        <f>IF(OR(K63="",I63&lt;=0),"",IF(TODAY()&lt;=K63,"未到期",IF(L63&lt;=30,"逾期1-30天",IF(L63&lt;=60,"逾期31-60天",IF(L63&lt;=90,"逾期61-90天","逾期90天以上")))))</f>
        <v/>
      </c>
      <c r="N63" s="4" t="n"/>
      <c r="O63">
        <f>IF(G63="","",IF(I63&lt;=0,"已付清",IF(F63&lt;&gt;"相符","暫緩（待比對）","待付款")))</f>
        <v/>
      </c>
    </row>
    <row r="64">
      <c r="C64" s="4" t="n"/>
      <c r="G64" s="5" t="n"/>
      <c r="H64" s="5" t="n"/>
      <c r="I64" s="5">
        <f>IF(G64="","",G64-H64)</f>
        <v/>
      </c>
      <c r="K64" s="4">
        <f>IF(C64="","",C64+J64)</f>
        <v/>
      </c>
      <c r="L64">
        <f>IF(OR(K64="",I64&lt;=0),"",MAX(0,TODAY()-K64))</f>
        <v/>
      </c>
      <c r="M64">
        <f>IF(OR(K64="",I64&lt;=0),"",IF(TODAY()&lt;=K64,"未到期",IF(L64&lt;=30,"逾期1-30天",IF(L64&lt;=60,"逾期31-60天",IF(L64&lt;=90,"逾期61-90天","逾期90天以上")))))</f>
        <v/>
      </c>
      <c r="N64" s="4" t="n"/>
      <c r="O64">
        <f>IF(G64="","",IF(I64&lt;=0,"已付清",IF(F64&lt;&gt;"相符","暫緩（待比對）","待付款")))</f>
        <v/>
      </c>
    </row>
    <row r="65">
      <c r="C65" s="4" t="n"/>
      <c r="G65" s="5" t="n"/>
      <c r="H65" s="5" t="n"/>
      <c r="I65" s="5">
        <f>IF(G65="","",G65-H65)</f>
        <v/>
      </c>
      <c r="K65" s="4">
        <f>IF(C65="","",C65+J65)</f>
        <v/>
      </c>
      <c r="L65">
        <f>IF(OR(K65="",I65&lt;=0),"",MAX(0,TODAY()-K65))</f>
        <v/>
      </c>
      <c r="M65">
        <f>IF(OR(K65="",I65&lt;=0),"",IF(TODAY()&lt;=K65,"未到期",IF(L65&lt;=30,"逾期1-30天",IF(L65&lt;=60,"逾期31-60天",IF(L65&lt;=90,"逾期61-90天","逾期90天以上")))))</f>
        <v/>
      </c>
      <c r="N65" s="4" t="n"/>
      <c r="O65">
        <f>IF(G65="","",IF(I65&lt;=0,"已付清",IF(F65&lt;&gt;"相符","暫緩（待比對）","待付款")))</f>
        <v/>
      </c>
    </row>
    <row r="66">
      <c r="C66" s="4" t="n"/>
      <c r="G66" s="5" t="n"/>
      <c r="H66" s="5" t="n"/>
      <c r="I66" s="5">
        <f>IF(G66="","",G66-H66)</f>
        <v/>
      </c>
      <c r="K66" s="4">
        <f>IF(C66="","",C66+J66)</f>
        <v/>
      </c>
      <c r="L66">
        <f>IF(OR(K66="",I66&lt;=0),"",MAX(0,TODAY()-K66))</f>
        <v/>
      </c>
      <c r="M66">
        <f>IF(OR(K66="",I66&lt;=0),"",IF(TODAY()&lt;=K66,"未到期",IF(L66&lt;=30,"逾期1-30天",IF(L66&lt;=60,"逾期31-60天",IF(L66&lt;=90,"逾期61-90天","逾期90天以上")))))</f>
        <v/>
      </c>
      <c r="N66" s="4" t="n"/>
      <c r="O66">
        <f>IF(G66="","",IF(I66&lt;=0,"已付清",IF(F66&lt;&gt;"相符","暫緩（待比對）","待付款")))</f>
        <v/>
      </c>
    </row>
    <row r="67">
      <c r="C67" s="4" t="n"/>
      <c r="G67" s="5" t="n"/>
      <c r="H67" s="5" t="n"/>
      <c r="I67" s="5">
        <f>IF(G67="","",G67-H67)</f>
        <v/>
      </c>
      <c r="K67" s="4">
        <f>IF(C67="","",C67+J67)</f>
        <v/>
      </c>
      <c r="L67">
        <f>IF(OR(K67="",I67&lt;=0),"",MAX(0,TODAY()-K67))</f>
        <v/>
      </c>
      <c r="M67">
        <f>IF(OR(K67="",I67&lt;=0),"",IF(TODAY()&lt;=K67,"未到期",IF(L67&lt;=30,"逾期1-30天",IF(L67&lt;=60,"逾期31-60天",IF(L67&lt;=90,"逾期61-90天","逾期90天以上")))))</f>
        <v/>
      </c>
      <c r="N67" s="4" t="n"/>
      <c r="O67">
        <f>IF(G67="","",IF(I67&lt;=0,"已付清",IF(F67&lt;&gt;"相符","暫緩（待比對）","待付款")))</f>
        <v/>
      </c>
    </row>
    <row r="68">
      <c r="C68" s="4" t="n"/>
      <c r="G68" s="5" t="n"/>
      <c r="H68" s="5" t="n"/>
      <c r="I68" s="5">
        <f>IF(G68="","",G68-H68)</f>
        <v/>
      </c>
      <c r="K68" s="4">
        <f>IF(C68="","",C68+J68)</f>
        <v/>
      </c>
      <c r="L68">
        <f>IF(OR(K68="",I68&lt;=0),"",MAX(0,TODAY()-K68))</f>
        <v/>
      </c>
      <c r="M68">
        <f>IF(OR(K68="",I68&lt;=0),"",IF(TODAY()&lt;=K68,"未到期",IF(L68&lt;=30,"逾期1-30天",IF(L68&lt;=60,"逾期31-60天",IF(L68&lt;=90,"逾期61-90天","逾期90天以上")))))</f>
        <v/>
      </c>
      <c r="N68" s="4" t="n"/>
      <c r="O68">
        <f>IF(G68="","",IF(I68&lt;=0,"已付清",IF(F68&lt;&gt;"相符","暫緩（待比對）","待付款")))</f>
        <v/>
      </c>
    </row>
    <row r="69">
      <c r="C69" s="4" t="n"/>
      <c r="G69" s="5" t="n"/>
      <c r="H69" s="5" t="n"/>
      <c r="I69" s="5">
        <f>IF(G69="","",G69-H69)</f>
        <v/>
      </c>
      <c r="K69" s="4">
        <f>IF(C69="","",C69+J69)</f>
        <v/>
      </c>
      <c r="L69">
        <f>IF(OR(K69="",I69&lt;=0),"",MAX(0,TODAY()-K69))</f>
        <v/>
      </c>
      <c r="M69">
        <f>IF(OR(K69="",I69&lt;=0),"",IF(TODAY()&lt;=K69,"未到期",IF(L69&lt;=30,"逾期1-30天",IF(L69&lt;=60,"逾期31-60天",IF(L69&lt;=90,"逾期61-90天","逾期90天以上")))))</f>
        <v/>
      </c>
      <c r="N69" s="4" t="n"/>
      <c r="O69">
        <f>IF(G69="","",IF(I69&lt;=0,"已付清",IF(F69&lt;&gt;"相符","暫緩（待比對）","待付款")))</f>
        <v/>
      </c>
    </row>
    <row r="70">
      <c r="C70" s="4" t="n"/>
      <c r="G70" s="5" t="n"/>
      <c r="H70" s="5" t="n"/>
      <c r="I70" s="5">
        <f>IF(G70="","",G70-H70)</f>
        <v/>
      </c>
      <c r="K70" s="4">
        <f>IF(C70="","",C70+J70)</f>
        <v/>
      </c>
      <c r="L70">
        <f>IF(OR(K70="",I70&lt;=0),"",MAX(0,TODAY()-K70))</f>
        <v/>
      </c>
      <c r="M70">
        <f>IF(OR(K70="",I70&lt;=0),"",IF(TODAY()&lt;=K70,"未到期",IF(L70&lt;=30,"逾期1-30天",IF(L70&lt;=60,"逾期31-60天",IF(L70&lt;=90,"逾期61-90天","逾期90天以上")))))</f>
        <v/>
      </c>
      <c r="N70" s="4" t="n"/>
      <c r="O70">
        <f>IF(G70="","",IF(I70&lt;=0,"已付清",IF(F70&lt;&gt;"相符","暫緩（待比對）","待付款")))</f>
        <v/>
      </c>
    </row>
    <row r="71">
      <c r="C71" s="4" t="n"/>
      <c r="G71" s="5" t="n"/>
      <c r="H71" s="5" t="n"/>
      <c r="I71" s="5">
        <f>IF(G71="","",G71-H71)</f>
        <v/>
      </c>
      <c r="K71" s="4">
        <f>IF(C71="","",C71+J71)</f>
        <v/>
      </c>
      <c r="L71">
        <f>IF(OR(K71="",I71&lt;=0),"",MAX(0,TODAY()-K71))</f>
        <v/>
      </c>
      <c r="M71">
        <f>IF(OR(K71="",I71&lt;=0),"",IF(TODAY()&lt;=K71,"未到期",IF(L71&lt;=30,"逾期1-30天",IF(L71&lt;=60,"逾期31-60天",IF(L71&lt;=90,"逾期61-90天","逾期90天以上")))))</f>
        <v/>
      </c>
      <c r="N71" s="4" t="n"/>
      <c r="O71">
        <f>IF(G71="","",IF(I71&lt;=0,"已付清",IF(F71&lt;&gt;"相符","暫緩（待比對）","待付款")))</f>
        <v/>
      </c>
    </row>
    <row r="72">
      <c r="C72" s="4" t="n"/>
      <c r="G72" s="5" t="n"/>
      <c r="H72" s="5" t="n"/>
      <c r="I72" s="5">
        <f>IF(G72="","",G72-H72)</f>
        <v/>
      </c>
      <c r="K72" s="4">
        <f>IF(C72="","",C72+J72)</f>
        <v/>
      </c>
      <c r="L72">
        <f>IF(OR(K72="",I72&lt;=0),"",MAX(0,TODAY()-K72))</f>
        <v/>
      </c>
      <c r="M72">
        <f>IF(OR(K72="",I72&lt;=0),"",IF(TODAY()&lt;=K72,"未到期",IF(L72&lt;=30,"逾期1-30天",IF(L72&lt;=60,"逾期31-60天",IF(L72&lt;=90,"逾期61-90天","逾期90天以上")))))</f>
        <v/>
      </c>
      <c r="N72" s="4" t="n"/>
      <c r="O72">
        <f>IF(G72="","",IF(I72&lt;=0,"已付清",IF(F72&lt;&gt;"相符","暫緩（待比對）","待付款")))</f>
        <v/>
      </c>
    </row>
    <row r="73">
      <c r="C73" s="4" t="n"/>
      <c r="G73" s="5" t="n"/>
      <c r="H73" s="5" t="n"/>
      <c r="I73" s="5">
        <f>IF(G73="","",G73-H73)</f>
        <v/>
      </c>
      <c r="K73" s="4">
        <f>IF(C73="","",C73+J73)</f>
        <v/>
      </c>
      <c r="L73">
        <f>IF(OR(K73="",I73&lt;=0),"",MAX(0,TODAY()-K73))</f>
        <v/>
      </c>
      <c r="M73">
        <f>IF(OR(K73="",I73&lt;=0),"",IF(TODAY()&lt;=K73,"未到期",IF(L73&lt;=30,"逾期1-30天",IF(L73&lt;=60,"逾期31-60天",IF(L73&lt;=90,"逾期61-90天","逾期90天以上")))))</f>
        <v/>
      </c>
      <c r="N73" s="4" t="n"/>
      <c r="O73">
        <f>IF(G73="","",IF(I73&lt;=0,"已付清",IF(F73&lt;&gt;"相符","暫緩（待比對）","待付款")))</f>
        <v/>
      </c>
    </row>
    <row r="74">
      <c r="C74" s="4" t="n"/>
      <c r="G74" s="5" t="n"/>
      <c r="H74" s="5" t="n"/>
      <c r="I74" s="5">
        <f>IF(G74="","",G74-H74)</f>
        <v/>
      </c>
      <c r="K74" s="4">
        <f>IF(C74="","",C74+J74)</f>
        <v/>
      </c>
      <c r="L74">
        <f>IF(OR(K74="",I74&lt;=0),"",MAX(0,TODAY()-K74))</f>
        <v/>
      </c>
      <c r="M74">
        <f>IF(OR(K74="",I74&lt;=0),"",IF(TODAY()&lt;=K74,"未到期",IF(L74&lt;=30,"逾期1-30天",IF(L74&lt;=60,"逾期31-60天",IF(L74&lt;=90,"逾期61-90天","逾期90天以上")))))</f>
        <v/>
      </c>
      <c r="N74" s="4" t="n"/>
      <c r="O74">
        <f>IF(G74="","",IF(I74&lt;=0,"已付清",IF(F74&lt;&gt;"相符","暫緩（待比對）","待付款")))</f>
        <v/>
      </c>
    </row>
    <row r="75">
      <c r="C75" s="4" t="n"/>
      <c r="G75" s="5" t="n"/>
      <c r="H75" s="5" t="n"/>
      <c r="I75" s="5">
        <f>IF(G75="","",G75-H75)</f>
        <v/>
      </c>
      <c r="K75" s="4">
        <f>IF(C75="","",C75+J75)</f>
        <v/>
      </c>
      <c r="L75">
        <f>IF(OR(K75="",I75&lt;=0),"",MAX(0,TODAY()-K75))</f>
        <v/>
      </c>
      <c r="M75">
        <f>IF(OR(K75="",I75&lt;=0),"",IF(TODAY()&lt;=K75,"未到期",IF(L75&lt;=30,"逾期1-30天",IF(L75&lt;=60,"逾期31-60天",IF(L75&lt;=90,"逾期61-90天","逾期90天以上")))))</f>
        <v/>
      </c>
      <c r="N75" s="4" t="n"/>
      <c r="O75">
        <f>IF(G75="","",IF(I75&lt;=0,"已付清",IF(F75&lt;&gt;"相符","暫緩（待比對）","待付款")))</f>
        <v/>
      </c>
    </row>
    <row r="76">
      <c r="C76" s="4" t="n"/>
      <c r="G76" s="5" t="n"/>
      <c r="H76" s="5" t="n"/>
      <c r="I76" s="5">
        <f>IF(G76="","",G76-H76)</f>
        <v/>
      </c>
      <c r="K76" s="4">
        <f>IF(C76="","",C76+J76)</f>
        <v/>
      </c>
      <c r="L76">
        <f>IF(OR(K76="",I76&lt;=0),"",MAX(0,TODAY()-K76))</f>
        <v/>
      </c>
      <c r="M76">
        <f>IF(OR(K76="",I76&lt;=0),"",IF(TODAY()&lt;=K76,"未到期",IF(L76&lt;=30,"逾期1-30天",IF(L76&lt;=60,"逾期31-60天",IF(L76&lt;=90,"逾期61-90天","逾期90天以上")))))</f>
        <v/>
      </c>
      <c r="N76" s="4" t="n"/>
      <c r="O76">
        <f>IF(G76="","",IF(I76&lt;=0,"已付清",IF(F76&lt;&gt;"相符","暫緩（待比對）","待付款")))</f>
        <v/>
      </c>
    </row>
    <row r="77">
      <c r="C77" s="4" t="n"/>
      <c r="G77" s="5" t="n"/>
      <c r="H77" s="5" t="n"/>
      <c r="I77" s="5">
        <f>IF(G77="","",G77-H77)</f>
        <v/>
      </c>
      <c r="K77" s="4">
        <f>IF(C77="","",C77+J77)</f>
        <v/>
      </c>
      <c r="L77">
        <f>IF(OR(K77="",I77&lt;=0),"",MAX(0,TODAY()-K77))</f>
        <v/>
      </c>
      <c r="M77">
        <f>IF(OR(K77="",I77&lt;=0),"",IF(TODAY()&lt;=K77,"未到期",IF(L77&lt;=30,"逾期1-30天",IF(L77&lt;=60,"逾期31-60天",IF(L77&lt;=90,"逾期61-90天","逾期90天以上")))))</f>
        <v/>
      </c>
      <c r="N77" s="4" t="n"/>
      <c r="O77">
        <f>IF(G77="","",IF(I77&lt;=0,"已付清",IF(F77&lt;&gt;"相符","暫緩（待比對）","待付款")))</f>
        <v/>
      </c>
    </row>
    <row r="78">
      <c r="C78" s="4" t="n"/>
      <c r="G78" s="5" t="n"/>
      <c r="H78" s="5" t="n"/>
      <c r="I78" s="5">
        <f>IF(G78="","",G78-H78)</f>
        <v/>
      </c>
      <c r="K78" s="4">
        <f>IF(C78="","",C78+J78)</f>
        <v/>
      </c>
      <c r="L78">
        <f>IF(OR(K78="",I78&lt;=0),"",MAX(0,TODAY()-K78))</f>
        <v/>
      </c>
      <c r="M78">
        <f>IF(OR(K78="",I78&lt;=0),"",IF(TODAY()&lt;=K78,"未到期",IF(L78&lt;=30,"逾期1-30天",IF(L78&lt;=60,"逾期31-60天",IF(L78&lt;=90,"逾期61-90天","逾期90天以上")))))</f>
        <v/>
      </c>
      <c r="N78" s="4" t="n"/>
      <c r="O78">
        <f>IF(G78="","",IF(I78&lt;=0,"已付清",IF(F78&lt;&gt;"相符","暫緩（待比對）","待付款")))</f>
        <v/>
      </c>
    </row>
    <row r="79">
      <c r="C79" s="4" t="n"/>
      <c r="G79" s="5" t="n"/>
      <c r="H79" s="5" t="n"/>
      <c r="I79" s="5">
        <f>IF(G79="","",G79-H79)</f>
        <v/>
      </c>
      <c r="K79" s="4">
        <f>IF(C79="","",C79+J79)</f>
        <v/>
      </c>
      <c r="L79">
        <f>IF(OR(K79="",I79&lt;=0),"",MAX(0,TODAY()-K79))</f>
        <v/>
      </c>
      <c r="M79">
        <f>IF(OR(K79="",I79&lt;=0),"",IF(TODAY()&lt;=K79,"未到期",IF(L79&lt;=30,"逾期1-30天",IF(L79&lt;=60,"逾期31-60天",IF(L79&lt;=90,"逾期61-90天","逾期90天以上")))))</f>
        <v/>
      </c>
      <c r="N79" s="4" t="n"/>
      <c r="O79">
        <f>IF(G79="","",IF(I79&lt;=0,"已付清",IF(F79&lt;&gt;"相符","暫緩（待比對）","待付款")))</f>
        <v/>
      </c>
    </row>
    <row r="80">
      <c r="C80" s="4" t="n"/>
      <c r="G80" s="5" t="n"/>
      <c r="H80" s="5" t="n"/>
      <c r="I80" s="5">
        <f>IF(G80="","",G80-H80)</f>
        <v/>
      </c>
      <c r="K80" s="4">
        <f>IF(C80="","",C80+J80)</f>
        <v/>
      </c>
      <c r="L80">
        <f>IF(OR(K80="",I80&lt;=0),"",MAX(0,TODAY()-K80))</f>
        <v/>
      </c>
      <c r="M80">
        <f>IF(OR(K80="",I80&lt;=0),"",IF(TODAY()&lt;=K80,"未到期",IF(L80&lt;=30,"逾期1-30天",IF(L80&lt;=60,"逾期31-60天",IF(L80&lt;=90,"逾期61-90天","逾期90天以上")))))</f>
        <v/>
      </c>
      <c r="N80" s="4" t="n"/>
      <c r="O80">
        <f>IF(G80="","",IF(I80&lt;=0,"已付清",IF(F80&lt;&gt;"相符","暫緩（待比對）","待付款")))</f>
        <v/>
      </c>
    </row>
    <row r="81">
      <c r="C81" s="4" t="n"/>
      <c r="G81" s="5" t="n"/>
      <c r="H81" s="5" t="n"/>
      <c r="I81" s="5">
        <f>IF(G81="","",G81-H81)</f>
        <v/>
      </c>
      <c r="K81" s="4">
        <f>IF(C81="","",C81+J81)</f>
        <v/>
      </c>
      <c r="L81">
        <f>IF(OR(K81="",I81&lt;=0),"",MAX(0,TODAY()-K81))</f>
        <v/>
      </c>
      <c r="M81">
        <f>IF(OR(K81="",I81&lt;=0),"",IF(TODAY()&lt;=K81,"未到期",IF(L81&lt;=30,"逾期1-30天",IF(L81&lt;=60,"逾期31-60天",IF(L81&lt;=90,"逾期61-90天","逾期90天以上")))))</f>
        <v/>
      </c>
      <c r="N81" s="4" t="n"/>
      <c r="O81">
        <f>IF(G81="","",IF(I81&lt;=0,"已付清",IF(F81&lt;&gt;"相符","暫緩（待比對）","待付款")))</f>
        <v/>
      </c>
    </row>
    <row r="82">
      <c r="C82" s="4" t="n"/>
      <c r="G82" s="5" t="n"/>
      <c r="H82" s="5" t="n"/>
      <c r="I82" s="5">
        <f>IF(G82="","",G82-H82)</f>
        <v/>
      </c>
      <c r="K82" s="4">
        <f>IF(C82="","",C82+J82)</f>
        <v/>
      </c>
      <c r="L82">
        <f>IF(OR(K82="",I82&lt;=0),"",MAX(0,TODAY()-K82))</f>
        <v/>
      </c>
      <c r="M82">
        <f>IF(OR(K82="",I82&lt;=0),"",IF(TODAY()&lt;=K82,"未到期",IF(L82&lt;=30,"逾期1-30天",IF(L82&lt;=60,"逾期31-60天",IF(L82&lt;=90,"逾期61-90天","逾期90天以上")))))</f>
        <v/>
      </c>
      <c r="N82" s="4" t="n"/>
      <c r="O82">
        <f>IF(G82="","",IF(I82&lt;=0,"已付清",IF(F82&lt;&gt;"相符","暫緩（待比對）","待付款")))</f>
        <v/>
      </c>
    </row>
    <row r="83">
      <c r="C83" s="4" t="n"/>
      <c r="G83" s="5" t="n"/>
      <c r="H83" s="5" t="n"/>
      <c r="I83" s="5">
        <f>IF(G83="","",G83-H83)</f>
        <v/>
      </c>
      <c r="K83" s="4">
        <f>IF(C83="","",C83+J83)</f>
        <v/>
      </c>
      <c r="L83">
        <f>IF(OR(K83="",I83&lt;=0),"",MAX(0,TODAY()-K83))</f>
        <v/>
      </c>
      <c r="M83">
        <f>IF(OR(K83="",I83&lt;=0),"",IF(TODAY()&lt;=K83,"未到期",IF(L83&lt;=30,"逾期1-30天",IF(L83&lt;=60,"逾期31-60天",IF(L83&lt;=90,"逾期61-90天","逾期90天以上")))))</f>
        <v/>
      </c>
      <c r="N83" s="4" t="n"/>
      <c r="O83">
        <f>IF(G83="","",IF(I83&lt;=0,"已付清",IF(F83&lt;&gt;"相符","暫緩（待比對）","待付款")))</f>
        <v/>
      </c>
    </row>
    <row r="84">
      <c r="C84" s="4" t="n"/>
      <c r="G84" s="5" t="n"/>
      <c r="H84" s="5" t="n"/>
      <c r="I84" s="5">
        <f>IF(G84="","",G84-H84)</f>
        <v/>
      </c>
      <c r="K84" s="4">
        <f>IF(C84="","",C84+J84)</f>
        <v/>
      </c>
      <c r="L84">
        <f>IF(OR(K84="",I84&lt;=0),"",MAX(0,TODAY()-K84))</f>
        <v/>
      </c>
      <c r="M84">
        <f>IF(OR(K84="",I84&lt;=0),"",IF(TODAY()&lt;=K84,"未到期",IF(L84&lt;=30,"逾期1-30天",IF(L84&lt;=60,"逾期31-60天",IF(L84&lt;=90,"逾期61-90天","逾期90天以上")))))</f>
        <v/>
      </c>
      <c r="N84" s="4" t="n"/>
      <c r="O84">
        <f>IF(G84="","",IF(I84&lt;=0,"已付清",IF(F84&lt;&gt;"相符","暫緩（待比對）","待付款")))</f>
        <v/>
      </c>
    </row>
    <row r="85">
      <c r="C85" s="4" t="n"/>
      <c r="G85" s="5" t="n"/>
      <c r="H85" s="5" t="n"/>
      <c r="I85" s="5">
        <f>IF(G85="","",G85-H85)</f>
        <v/>
      </c>
      <c r="K85" s="4">
        <f>IF(C85="","",C85+J85)</f>
        <v/>
      </c>
      <c r="L85">
        <f>IF(OR(K85="",I85&lt;=0),"",MAX(0,TODAY()-K85))</f>
        <v/>
      </c>
      <c r="M85">
        <f>IF(OR(K85="",I85&lt;=0),"",IF(TODAY()&lt;=K85,"未到期",IF(L85&lt;=30,"逾期1-30天",IF(L85&lt;=60,"逾期31-60天",IF(L85&lt;=90,"逾期61-90天","逾期90天以上")))))</f>
        <v/>
      </c>
      <c r="N85" s="4" t="n"/>
      <c r="O85">
        <f>IF(G85="","",IF(I85&lt;=0,"已付清",IF(F85&lt;&gt;"相符","暫緩（待比對）","待付款")))</f>
        <v/>
      </c>
    </row>
    <row r="86">
      <c r="C86" s="4" t="n"/>
      <c r="G86" s="5" t="n"/>
      <c r="H86" s="5" t="n"/>
      <c r="I86" s="5">
        <f>IF(G86="","",G86-H86)</f>
        <v/>
      </c>
      <c r="K86" s="4">
        <f>IF(C86="","",C86+J86)</f>
        <v/>
      </c>
      <c r="L86">
        <f>IF(OR(K86="",I86&lt;=0),"",MAX(0,TODAY()-K86))</f>
        <v/>
      </c>
      <c r="M86">
        <f>IF(OR(K86="",I86&lt;=0),"",IF(TODAY()&lt;=K86,"未到期",IF(L86&lt;=30,"逾期1-30天",IF(L86&lt;=60,"逾期31-60天",IF(L86&lt;=90,"逾期61-90天","逾期90天以上")))))</f>
        <v/>
      </c>
      <c r="N86" s="4" t="n"/>
      <c r="O86">
        <f>IF(G86="","",IF(I86&lt;=0,"已付清",IF(F86&lt;&gt;"相符","暫緩（待比對）","待付款")))</f>
        <v/>
      </c>
    </row>
    <row r="87">
      <c r="C87" s="4" t="n"/>
      <c r="G87" s="5" t="n"/>
      <c r="H87" s="5" t="n"/>
      <c r="I87" s="5">
        <f>IF(G87="","",G87-H87)</f>
        <v/>
      </c>
      <c r="K87" s="4">
        <f>IF(C87="","",C87+J87)</f>
        <v/>
      </c>
      <c r="L87">
        <f>IF(OR(K87="",I87&lt;=0),"",MAX(0,TODAY()-K87))</f>
        <v/>
      </c>
      <c r="M87">
        <f>IF(OR(K87="",I87&lt;=0),"",IF(TODAY()&lt;=K87,"未到期",IF(L87&lt;=30,"逾期1-30天",IF(L87&lt;=60,"逾期31-60天",IF(L87&lt;=90,"逾期61-90天","逾期90天以上")))))</f>
        <v/>
      </c>
      <c r="N87" s="4" t="n"/>
      <c r="O87">
        <f>IF(G87="","",IF(I87&lt;=0,"已付清",IF(F87&lt;&gt;"相符","暫緩（待比對）","待付款")))</f>
        <v/>
      </c>
    </row>
    <row r="88">
      <c r="C88" s="4" t="n"/>
      <c r="G88" s="5" t="n"/>
      <c r="H88" s="5" t="n"/>
      <c r="I88" s="5">
        <f>IF(G88="","",G88-H88)</f>
        <v/>
      </c>
      <c r="K88" s="4">
        <f>IF(C88="","",C88+J88)</f>
        <v/>
      </c>
      <c r="L88">
        <f>IF(OR(K88="",I88&lt;=0),"",MAX(0,TODAY()-K88))</f>
        <v/>
      </c>
      <c r="M88">
        <f>IF(OR(K88="",I88&lt;=0),"",IF(TODAY()&lt;=K88,"未到期",IF(L88&lt;=30,"逾期1-30天",IF(L88&lt;=60,"逾期31-60天",IF(L88&lt;=90,"逾期61-90天","逾期90天以上")))))</f>
        <v/>
      </c>
      <c r="N88" s="4" t="n"/>
      <c r="O88">
        <f>IF(G88="","",IF(I88&lt;=0,"已付清",IF(F88&lt;&gt;"相符","暫緩（待比對）","待付款")))</f>
        <v/>
      </c>
    </row>
    <row r="89">
      <c r="C89" s="4" t="n"/>
      <c r="G89" s="5" t="n"/>
      <c r="H89" s="5" t="n"/>
      <c r="I89" s="5">
        <f>IF(G89="","",G89-H89)</f>
        <v/>
      </c>
      <c r="K89" s="4">
        <f>IF(C89="","",C89+J89)</f>
        <v/>
      </c>
      <c r="L89">
        <f>IF(OR(K89="",I89&lt;=0),"",MAX(0,TODAY()-K89))</f>
        <v/>
      </c>
      <c r="M89">
        <f>IF(OR(K89="",I89&lt;=0),"",IF(TODAY()&lt;=K89,"未到期",IF(L89&lt;=30,"逾期1-30天",IF(L89&lt;=60,"逾期31-60天",IF(L89&lt;=90,"逾期61-90天","逾期90天以上")))))</f>
        <v/>
      </c>
      <c r="N89" s="4" t="n"/>
      <c r="O89">
        <f>IF(G89="","",IF(I89&lt;=0,"已付清",IF(F89&lt;&gt;"相符","暫緩（待比對）","待付款")))</f>
        <v/>
      </c>
    </row>
    <row r="90">
      <c r="C90" s="4" t="n"/>
      <c r="G90" s="5" t="n"/>
      <c r="H90" s="5" t="n"/>
      <c r="I90" s="5">
        <f>IF(G90="","",G90-H90)</f>
        <v/>
      </c>
      <c r="K90" s="4">
        <f>IF(C90="","",C90+J90)</f>
        <v/>
      </c>
      <c r="L90">
        <f>IF(OR(K90="",I90&lt;=0),"",MAX(0,TODAY()-K90))</f>
        <v/>
      </c>
      <c r="M90">
        <f>IF(OR(K90="",I90&lt;=0),"",IF(TODAY()&lt;=K90,"未到期",IF(L90&lt;=30,"逾期1-30天",IF(L90&lt;=60,"逾期31-60天",IF(L90&lt;=90,"逾期61-90天","逾期90天以上")))))</f>
        <v/>
      </c>
      <c r="N90" s="4" t="n"/>
      <c r="O90">
        <f>IF(G90="","",IF(I90&lt;=0,"已付清",IF(F90&lt;&gt;"相符","暫緩（待比對）","待付款")))</f>
        <v/>
      </c>
    </row>
    <row r="91">
      <c r="C91" s="4" t="n"/>
      <c r="G91" s="5" t="n"/>
      <c r="H91" s="5" t="n"/>
      <c r="I91" s="5">
        <f>IF(G91="","",G91-H91)</f>
        <v/>
      </c>
      <c r="K91" s="4">
        <f>IF(C91="","",C91+J91)</f>
        <v/>
      </c>
      <c r="L91">
        <f>IF(OR(K91="",I91&lt;=0),"",MAX(0,TODAY()-K91))</f>
        <v/>
      </c>
      <c r="M91">
        <f>IF(OR(K91="",I91&lt;=0),"",IF(TODAY()&lt;=K91,"未到期",IF(L91&lt;=30,"逾期1-30天",IF(L91&lt;=60,"逾期31-60天",IF(L91&lt;=90,"逾期61-90天","逾期90天以上")))))</f>
        <v/>
      </c>
      <c r="N91" s="4" t="n"/>
      <c r="O91">
        <f>IF(G91="","",IF(I91&lt;=0,"已付清",IF(F91&lt;&gt;"相符","暫緩（待比對）","待付款")))</f>
        <v/>
      </c>
    </row>
    <row r="92">
      <c r="C92" s="4" t="n"/>
      <c r="G92" s="5" t="n"/>
      <c r="H92" s="5" t="n"/>
      <c r="I92" s="5">
        <f>IF(G92="","",G92-H92)</f>
        <v/>
      </c>
      <c r="K92" s="4">
        <f>IF(C92="","",C92+J92)</f>
        <v/>
      </c>
      <c r="L92">
        <f>IF(OR(K92="",I92&lt;=0),"",MAX(0,TODAY()-K92))</f>
        <v/>
      </c>
      <c r="M92">
        <f>IF(OR(K92="",I92&lt;=0),"",IF(TODAY()&lt;=K92,"未到期",IF(L92&lt;=30,"逾期1-30天",IF(L92&lt;=60,"逾期31-60天",IF(L92&lt;=90,"逾期61-90天","逾期90天以上")))))</f>
        <v/>
      </c>
      <c r="N92" s="4" t="n"/>
      <c r="O92">
        <f>IF(G92="","",IF(I92&lt;=0,"已付清",IF(F92&lt;&gt;"相符","暫緩（待比對）","待付款")))</f>
        <v/>
      </c>
    </row>
    <row r="93">
      <c r="C93" s="4" t="n"/>
      <c r="G93" s="5" t="n"/>
      <c r="H93" s="5" t="n"/>
      <c r="I93" s="5">
        <f>IF(G93="","",G93-H93)</f>
        <v/>
      </c>
      <c r="K93" s="4">
        <f>IF(C93="","",C93+J93)</f>
        <v/>
      </c>
      <c r="L93">
        <f>IF(OR(K93="",I93&lt;=0),"",MAX(0,TODAY()-K93))</f>
        <v/>
      </c>
      <c r="M93">
        <f>IF(OR(K93="",I93&lt;=0),"",IF(TODAY()&lt;=K93,"未到期",IF(L93&lt;=30,"逾期1-30天",IF(L93&lt;=60,"逾期31-60天",IF(L93&lt;=90,"逾期61-90天","逾期90天以上")))))</f>
        <v/>
      </c>
      <c r="N93" s="4" t="n"/>
      <c r="O93">
        <f>IF(G93="","",IF(I93&lt;=0,"已付清",IF(F93&lt;&gt;"相符","暫緩（待比對）","待付款")))</f>
        <v/>
      </c>
    </row>
    <row r="94">
      <c r="C94" s="4" t="n"/>
      <c r="G94" s="5" t="n"/>
      <c r="H94" s="5" t="n"/>
      <c r="I94" s="5">
        <f>IF(G94="","",G94-H94)</f>
        <v/>
      </c>
      <c r="K94" s="4">
        <f>IF(C94="","",C94+J94)</f>
        <v/>
      </c>
      <c r="L94">
        <f>IF(OR(K94="",I94&lt;=0),"",MAX(0,TODAY()-K94))</f>
        <v/>
      </c>
      <c r="M94">
        <f>IF(OR(K94="",I94&lt;=0),"",IF(TODAY()&lt;=K94,"未到期",IF(L94&lt;=30,"逾期1-30天",IF(L94&lt;=60,"逾期31-60天",IF(L94&lt;=90,"逾期61-90天","逾期90天以上")))))</f>
        <v/>
      </c>
      <c r="N94" s="4" t="n"/>
      <c r="O94">
        <f>IF(G94="","",IF(I94&lt;=0,"已付清",IF(F94&lt;&gt;"相符","暫緩（待比對）","待付款")))</f>
        <v/>
      </c>
    </row>
    <row r="95">
      <c r="C95" s="4" t="n"/>
      <c r="G95" s="5" t="n"/>
      <c r="H95" s="5" t="n"/>
      <c r="I95" s="5">
        <f>IF(G95="","",G95-H95)</f>
        <v/>
      </c>
      <c r="K95" s="4">
        <f>IF(C95="","",C95+J95)</f>
        <v/>
      </c>
      <c r="L95">
        <f>IF(OR(K95="",I95&lt;=0),"",MAX(0,TODAY()-K95))</f>
        <v/>
      </c>
      <c r="M95">
        <f>IF(OR(K95="",I95&lt;=0),"",IF(TODAY()&lt;=K95,"未到期",IF(L95&lt;=30,"逾期1-30天",IF(L95&lt;=60,"逾期31-60天",IF(L95&lt;=90,"逾期61-90天","逾期90天以上")))))</f>
        <v/>
      </c>
      <c r="N95" s="4" t="n"/>
      <c r="O95">
        <f>IF(G95="","",IF(I95&lt;=0,"已付清",IF(F95&lt;&gt;"相符","暫緩（待比對）","待付款")))</f>
        <v/>
      </c>
    </row>
    <row r="96">
      <c r="C96" s="4" t="n"/>
      <c r="G96" s="5" t="n"/>
      <c r="H96" s="5" t="n"/>
      <c r="I96" s="5">
        <f>IF(G96="","",G96-H96)</f>
        <v/>
      </c>
      <c r="K96" s="4">
        <f>IF(C96="","",C96+J96)</f>
        <v/>
      </c>
      <c r="L96">
        <f>IF(OR(K96="",I96&lt;=0),"",MAX(0,TODAY()-K96))</f>
        <v/>
      </c>
      <c r="M96">
        <f>IF(OR(K96="",I96&lt;=0),"",IF(TODAY()&lt;=K96,"未到期",IF(L96&lt;=30,"逾期1-30天",IF(L96&lt;=60,"逾期31-60天",IF(L96&lt;=90,"逾期61-90天","逾期90天以上")))))</f>
        <v/>
      </c>
      <c r="N96" s="4" t="n"/>
      <c r="O96">
        <f>IF(G96="","",IF(I96&lt;=0,"已付清",IF(F96&lt;&gt;"相符","暫緩（待比對）","待付款")))</f>
        <v/>
      </c>
    </row>
    <row r="97">
      <c r="C97" s="4" t="n"/>
      <c r="G97" s="5" t="n"/>
      <c r="H97" s="5" t="n"/>
      <c r="I97" s="5">
        <f>IF(G97="","",G97-H97)</f>
        <v/>
      </c>
      <c r="K97" s="4">
        <f>IF(C97="","",C97+J97)</f>
        <v/>
      </c>
      <c r="L97">
        <f>IF(OR(K97="",I97&lt;=0),"",MAX(0,TODAY()-K97))</f>
        <v/>
      </c>
      <c r="M97">
        <f>IF(OR(K97="",I97&lt;=0),"",IF(TODAY()&lt;=K97,"未到期",IF(L97&lt;=30,"逾期1-30天",IF(L97&lt;=60,"逾期31-60天",IF(L97&lt;=90,"逾期61-90天","逾期90天以上")))))</f>
        <v/>
      </c>
      <c r="N97" s="4" t="n"/>
      <c r="O97">
        <f>IF(G97="","",IF(I97&lt;=0,"已付清",IF(F97&lt;&gt;"相符","暫緩（待比對）","待付款")))</f>
        <v/>
      </c>
    </row>
    <row r="98">
      <c r="C98" s="4" t="n"/>
      <c r="G98" s="5" t="n"/>
      <c r="H98" s="5" t="n"/>
      <c r="I98" s="5">
        <f>IF(G98="","",G98-H98)</f>
        <v/>
      </c>
      <c r="K98" s="4">
        <f>IF(C98="","",C98+J98)</f>
        <v/>
      </c>
      <c r="L98">
        <f>IF(OR(K98="",I98&lt;=0),"",MAX(0,TODAY()-K98))</f>
        <v/>
      </c>
      <c r="M98">
        <f>IF(OR(K98="",I98&lt;=0),"",IF(TODAY()&lt;=K98,"未到期",IF(L98&lt;=30,"逾期1-30天",IF(L98&lt;=60,"逾期31-60天",IF(L98&lt;=90,"逾期61-90天","逾期90天以上")))))</f>
        <v/>
      </c>
      <c r="N98" s="4" t="n"/>
      <c r="O98">
        <f>IF(G98="","",IF(I98&lt;=0,"已付清",IF(F98&lt;&gt;"相符","暫緩（待比對）","待付款")))</f>
        <v/>
      </c>
    </row>
    <row r="99">
      <c r="C99" s="4" t="n"/>
      <c r="G99" s="5" t="n"/>
      <c r="H99" s="5" t="n"/>
      <c r="I99" s="5">
        <f>IF(G99="","",G99-H99)</f>
        <v/>
      </c>
      <c r="K99" s="4">
        <f>IF(C99="","",C99+J99)</f>
        <v/>
      </c>
      <c r="L99">
        <f>IF(OR(K99="",I99&lt;=0),"",MAX(0,TODAY()-K99))</f>
        <v/>
      </c>
      <c r="M99">
        <f>IF(OR(K99="",I99&lt;=0),"",IF(TODAY()&lt;=K99,"未到期",IF(L99&lt;=30,"逾期1-30天",IF(L99&lt;=60,"逾期31-60天",IF(L99&lt;=90,"逾期61-90天","逾期90天以上")))))</f>
        <v/>
      </c>
      <c r="N99" s="4" t="n"/>
      <c r="O99">
        <f>IF(G99="","",IF(I99&lt;=0,"已付清",IF(F99&lt;&gt;"相符","暫緩（待比對）","待付款")))</f>
        <v/>
      </c>
    </row>
    <row r="100">
      <c r="C100" s="4" t="n"/>
      <c r="G100" s="5" t="n"/>
      <c r="H100" s="5" t="n"/>
      <c r="I100" s="5">
        <f>IF(G100="","",G100-H100)</f>
        <v/>
      </c>
      <c r="K100" s="4">
        <f>IF(C100="","",C100+J100)</f>
        <v/>
      </c>
      <c r="L100">
        <f>IF(OR(K100="",I100&lt;=0),"",MAX(0,TODAY()-K100))</f>
        <v/>
      </c>
      <c r="M100">
        <f>IF(OR(K100="",I100&lt;=0),"",IF(TODAY()&lt;=K100,"未到期",IF(L100&lt;=30,"逾期1-30天",IF(L100&lt;=60,"逾期31-60天",IF(L100&lt;=90,"逾期61-90天","逾期90天以上")))))</f>
        <v/>
      </c>
      <c r="N100" s="4" t="n"/>
      <c r="O100">
        <f>IF(G100="","",IF(I100&lt;=0,"已付清",IF(F100&lt;&gt;"相符","暫緩（待比對）","待付款")))</f>
        <v/>
      </c>
    </row>
    <row r="101">
      <c r="C101" s="4" t="n"/>
      <c r="G101" s="5" t="n"/>
      <c r="H101" s="5" t="n"/>
      <c r="I101" s="5">
        <f>IF(G101="","",G101-H101)</f>
        <v/>
      </c>
      <c r="K101" s="4">
        <f>IF(C101="","",C101+J101)</f>
        <v/>
      </c>
      <c r="L101">
        <f>IF(OR(K101="",I101&lt;=0),"",MAX(0,TODAY()-K101))</f>
        <v/>
      </c>
      <c r="M101">
        <f>IF(OR(K101="",I101&lt;=0),"",IF(TODAY()&lt;=K101,"未到期",IF(L101&lt;=30,"逾期1-30天",IF(L101&lt;=60,"逾期31-60天",IF(L101&lt;=90,"逾期61-90天","逾期90天以上")))))</f>
        <v/>
      </c>
      <c r="N101" s="4" t="n"/>
      <c r="O101">
        <f>IF(G101="","",IF(I101&lt;=0,"已付清",IF(F101&lt;&gt;"相符","暫緩（待比對）","待付款")))</f>
        <v/>
      </c>
    </row>
    <row r="102">
      <c r="C102" s="4" t="n"/>
      <c r="G102" s="5" t="n"/>
      <c r="H102" s="5" t="n"/>
      <c r="I102" s="5">
        <f>IF(G102="","",G102-H102)</f>
        <v/>
      </c>
      <c r="K102" s="4">
        <f>IF(C102="","",C102+J102)</f>
        <v/>
      </c>
      <c r="L102">
        <f>IF(OR(K102="",I102&lt;=0),"",MAX(0,TODAY()-K102))</f>
        <v/>
      </c>
      <c r="M102">
        <f>IF(OR(K102="",I102&lt;=0),"",IF(TODAY()&lt;=K102,"未到期",IF(L102&lt;=30,"逾期1-30天",IF(L102&lt;=60,"逾期31-60天",IF(L102&lt;=90,"逾期61-90天","逾期90天以上")))))</f>
        <v/>
      </c>
      <c r="N102" s="4" t="n"/>
      <c r="O102">
        <f>IF(G102="","",IF(I102&lt;=0,"已付清",IF(F102&lt;&gt;"相符","暫緩（待比對）","待付款")))</f>
        <v/>
      </c>
    </row>
    <row r="103">
      <c r="C103" s="4" t="n"/>
      <c r="G103" s="5" t="n"/>
      <c r="H103" s="5" t="n"/>
      <c r="I103" s="5">
        <f>IF(G103="","",G103-H103)</f>
        <v/>
      </c>
      <c r="K103" s="4">
        <f>IF(C103="","",C103+J103)</f>
        <v/>
      </c>
      <c r="L103">
        <f>IF(OR(K103="",I103&lt;=0),"",MAX(0,TODAY()-K103))</f>
        <v/>
      </c>
      <c r="M103">
        <f>IF(OR(K103="",I103&lt;=0),"",IF(TODAY()&lt;=K103,"未到期",IF(L103&lt;=30,"逾期1-30天",IF(L103&lt;=60,"逾期31-60天",IF(L103&lt;=90,"逾期61-90天","逾期90天以上")))))</f>
        <v/>
      </c>
      <c r="N103" s="4" t="n"/>
      <c r="O103">
        <f>IF(G103="","",IF(I103&lt;=0,"已付清",IF(F103&lt;&gt;"相符","暫緩（待比對）","待付款")))</f>
        <v/>
      </c>
    </row>
    <row r="104">
      <c r="C104" s="4" t="n"/>
      <c r="G104" s="5" t="n"/>
      <c r="H104" s="5" t="n"/>
      <c r="I104" s="5">
        <f>IF(G104="","",G104-H104)</f>
        <v/>
      </c>
      <c r="K104" s="4">
        <f>IF(C104="","",C104+J104)</f>
        <v/>
      </c>
      <c r="L104">
        <f>IF(OR(K104="",I104&lt;=0),"",MAX(0,TODAY()-K104))</f>
        <v/>
      </c>
      <c r="M104">
        <f>IF(OR(K104="",I104&lt;=0),"",IF(TODAY()&lt;=K104,"未到期",IF(L104&lt;=30,"逾期1-30天",IF(L104&lt;=60,"逾期31-60天",IF(L104&lt;=90,"逾期61-90天","逾期90天以上")))))</f>
        <v/>
      </c>
      <c r="N104" s="4" t="n"/>
      <c r="O104">
        <f>IF(G104="","",IF(I104&lt;=0,"已付清",IF(F104&lt;&gt;"相符","暫緩（待比對）","待付款")))</f>
        <v/>
      </c>
    </row>
    <row r="105">
      <c r="C105" s="4" t="n"/>
      <c r="G105" s="5" t="n"/>
      <c r="H105" s="5" t="n"/>
      <c r="I105" s="5">
        <f>IF(G105="","",G105-H105)</f>
        <v/>
      </c>
      <c r="K105" s="4">
        <f>IF(C105="","",C105+J105)</f>
        <v/>
      </c>
      <c r="L105">
        <f>IF(OR(K105="",I105&lt;=0),"",MAX(0,TODAY()-K105))</f>
        <v/>
      </c>
      <c r="M105">
        <f>IF(OR(K105="",I105&lt;=0),"",IF(TODAY()&lt;=K105,"未到期",IF(L105&lt;=30,"逾期1-30天",IF(L105&lt;=60,"逾期31-60天",IF(L105&lt;=90,"逾期61-90天","逾期90天以上")))))</f>
        <v/>
      </c>
      <c r="N105" s="4" t="n"/>
      <c r="O105">
        <f>IF(G105="","",IF(I105&lt;=0,"已付清",IF(F105&lt;&gt;"相符","暫緩（待比對）","待付款")))</f>
        <v/>
      </c>
    </row>
    <row r="106">
      <c r="C106" s="4" t="n"/>
      <c r="G106" s="5" t="n"/>
      <c r="H106" s="5" t="n"/>
      <c r="I106" s="5">
        <f>IF(G106="","",G106-H106)</f>
        <v/>
      </c>
      <c r="K106" s="4">
        <f>IF(C106="","",C106+J106)</f>
        <v/>
      </c>
      <c r="L106">
        <f>IF(OR(K106="",I106&lt;=0),"",MAX(0,TODAY()-K106))</f>
        <v/>
      </c>
      <c r="M106">
        <f>IF(OR(K106="",I106&lt;=0),"",IF(TODAY()&lt;=K106,"未到期",IF(L106&lt;=30,"逾期1-30天",IF(L106&lt;=60,"逾期31-60天",IF(L106&lt;=90,"逾期61-90天","逾期90天以上")))))</f>
        <v/>
      </c>
      <c r="N106" s="4" t="n"/>
      <c r="O106">
        <f>IF(G106="","",IF(I106&lt;=0,"已付清",IF(F106&lt;&gt;"相符","暫緩（待比對）","待付款")))</f>
        <v/>
      </c>
    </row>
    <row r="107">
      <c r="C107" s="4" t="n"/>
      <c r="G107" s="5" t="n"/>
      <c r="H107" s="5" t="n"/>
      <c r="I107" s="5">
        <f>IF(G107="","",G107-H107)</f>
        <v/>
      </c>
      <c r="K107" s="4">
        <f>IF(C107="","",C107+J107)</f>
        <v/>
      </c>
      <c r="L107">
        <f>IF(OR(K107="",I107&lt;=0),"",MAX(0,TODAY()-K107))</f>
        <v/>
      </c>
      <c r="M107">
        <f>IF(OR(K107="",I107&lt;=0),"",IF(TODAY()&lt;=K107,"未到期",IF(L107&lt;=30,"逾期1-30天",IF(L107&lt;=60,"逾期31-60天",IF(L107&lt;=90,"逾期61-90天","逾期90天以上")))))</f>
        <v/>
      </c>
      <c r="N107" s="4" t="n"/>
      <c r="O107">
        <f>IF(G107="","",IF(I107&lt;=0,"已付清",IF(F107&lt;&gt;"相符","暫緩（待比對）","待付款")))</f>
        <v/>
      </c>
    </row>
    <row r="108">
      <c r="C108" s="4" t="n"/>
      <c r="G108" s="5" t="n"/>
      <c r="H108" s="5" t="n"/>
      <c r="I108" s="5">
        <f>IF(G108="","",G108-H108)</f>
        <v/>
      </c>
      <c r="K108" s="4">
        <f>IF(C108="","",C108+J108)</f>
        <v/>
      </c>
      <c r="L108">
        <f>IF(OR(K108="",I108&lt;=0),"",MAX(0,TODAY()-K108))</f>
        <v/>
      </c>
      <c r="M108">
        <f>IF(OR(K108="",I108&lt;=0),"",IF(TODAY()&lt;=K108,"未到期",IF(L108&lt;=30,"逾期1-30天",IF(L108&lt;=60,"逾期31-60天",IF(L108&lt;=90,"逾期61-90天","逾期90天以上")))))</f>
        <v/>
      </c>
      <c r="N108" s="4" t="n"/>
      <c r="O108">
        <f>IF(G108="","",IF(I108&lt;=0,"已付清",IF(F108&lt;&gt;"相符","暫緩（待比對）","待付款")))</f>
        <v/>
      </c>
    </row>
    <row r="109">
      <c r="C109" s="4" t="n"/>
      <c r="G109" s="5" t="n"/>
      <c r="H109" s="5" t="n"/>
      <c r="I109" s="5">
        <f>IF(G109="","",G109-H109)</f>
        <v/>
      </c>
      <c r="K109" s="4">
        <f>IF(C109="","",C109+J109)</f>
        <v/>
      </c>
      <c r="L109">
        <f>IF(OR(K109="",I109&lt;=0),"",MAX(0,TODAY()-K109))</f>
        <v/>
      </c>
      <c r="M109">
        <f>IF(OR(K109="",I109&lt;=0),"",IF(TODAY()&lt;=K109,"未到期",IF(L109&lt;=30,"逾期1-30天",IF(L109&lt;=60,"逾期31-60天",IF(L109&lt;=90,"逾期61-90天","逾期90天以上")))))</f>
        <v/>
      </c>
      <c r="N109" s="4" t="n"/>
      <c r="O109">
        <f>IF(G109="","",IF(I109&lt;=0,"已付清",IF(F109&lt;&gt;"相符","暫緩（待比對）","待付款")))</f>
        <v/>
      </c>
    </row>
    <row r="110">
      <c r="C110" s="4" t="n"/>
      <c r="G110" s="5" t="n"/>
      <c r="H110" s="5" t="n"/>
      <c r="I110" s="5">
        <f>IF(G110="","",G110-H110)</f>
        <v/>
      </c>
      <c r="K110" s="4">
        <f>IF(C110="","",C110+J110)</f>
        <v/>
      </c>
      <c r="L110">
        <f>IF(OR(K110="",I110&lt;=0),"",MAX(0,TODAY()-K110))</f>
        <v/>
      </c>
      <c r="M110">
        <f>IF(OR(K110="",I110&lt;=0),"",IF(TODAY()&lt;=K110,"未到期",IF(L110&lt;=30,"逾期1-30天",IF(L110&lt;=60,"逾期31-60天",IF(L110&lt;=90,"逾期61-90天","逾期90天以上")))))</f>
        <v/>
      </c>
      <c r="N110" s="4" t="n"/>
      <c r="O110">
        <f>IF(G110="","",IF(I110&lt;=0,"已付清",IF(F110&lt;&gt;"相符","暫緩（待比對）","待付款")))</f>
        <v/>
      </c>
    </row>
    <row r="111">
      <c r="C111" s="4" t="n"/>
      <c r="G111" s="5" t="n"/>
      <c r="H111" s="5" t="n"/>
      <c r="I111" s="5">
        <f>IF(G111="","",G111-H111)</f>
        <v/>
      </c>
      <c r="K111" s="4">
        <f>IF(C111="","",C111+J111)</f>
        <v/>
      </c>
      <c r="L111">
        <f>IF(OR(K111="",I111&lt;=0),"",MAX(0,TODAY()-K111))</f>
        <v/>
      </c>
      <c r="M111">
        <f>IF(OR(K111="",I111&lt;=0),"",IF(TODAY()&lt;=K111,"未到期",IF(L111&lt;=30,"逾期1-30天",IF(L111&lt;=60,"逾期31-60天",IF(L111&lt;=90,"逾期61-90天","逾期90天以上")))))</f>
        <v/>
      </c>
      <c r="N111" s="4" t="n"/>
      <c r="O111">
        <f>IF(G111="","",IF(I111&lt;=0,"已付清",IF(F111&lt;&gt;"相符","暫緩（待比對）","待付款")))</f>
        <v/>
      </c>
    </row>
    <row r="112">
      <c r="C112" s="4" t="n"/>
      <c r="G112" s="5" t="n"/>
      <c r="H112" s="5" t="n"/>
      <c r="I112" s="5">
        <f>IF(G112="","",G112-H112)</f>
        <v/>
      </c>
      <c r="K112" s="4">
        <f>IF(C112="","",C112+J112)</f>
        <v/>
      </c>
      <c r="L112">
        <f>IF(OR(K112="",I112&lt;=0),"",MAX(0,TODAY()-K112))</f>
        <v/>
      </c>
      <c r="M112">
        <f>IF(OR(K112="",I112&lt;=0),"",IF(TODAY()&lt;=K112,"未到期",IF(L112&lt;=30,"逾期1-30天",IF(L112&lt;=60,"逾期31-60天",IF(L112&lt;=90,"逾期61-90天","逾期90天以上")))))</f>
        <v/>
      </c>
      <c r="N112" s="4" t="n"/>
      <c r="O112">
        <f>IF(G112="","",IF(I112&lt;=0,"已付清",IF(F112&lt;&gt;"相符","暫緩（待比對）","待付款")))</f>
        <v/>
      </c>
    </row>
    <row r="113">
      <c r="C113" s="4" t="n"/>
      <c r="G113" s="5" t="n"/>
      <c r="H113" s="5" t="n"/>
      <c r="I113" s="5">
        <f>IF(G113="","",G113-H113)</f>
        <v/>
      </c>
      <c r="K113" s="4">
        <f>IF(C113="","",C113+J113)</f>
        <v/>
      </c>
      <c r="L113">
        <f>IF(OR(K113="",I113&lt;=0),"",MAX(0,TODAY()-K113))</f>
        <v/>
      </c>
      <c r="M113">
        <f>IF(OR(K113="",I113&lt;=0),"",IF(TODAY()&lt;=K113,"未到期",IF(L113&lt;=30,"逾期1-30天",IF(L113&lt;=60,"逾期31-60天",IF(L113&lt;=90,"逾期61-90天","逾期90天以上")))))</f>
        <v/>
      </c>
      <c r="N113" s="4" t="n"/>
      <c r="O113">
        <f>IF(G113="","",IF(I113&lt;=0,"已付清",IF(F113&lt;&gt;"相符","暫緩（待比對）","待付款")))</f>
        <v/>
      </c>
    </row>
    <row r="114">
      <c r="C114" s="4" t="n"/>
      <c r="G114" s="5" t="n"/>
      <c r="H114" s="5" t="n"/>
      <c r="I114" s="5">
        <f>IF(G114="","",G114-H114)</f>
        <v/>
      </c>
      <c r="K114" s="4">
        <f>IF(C114="","",C114+J114)</f>
        <v/>
      </c>
      <c r="L114">
        <f>IF(OR(K114="",I114&lt;=0),"",MAX(0,TODAY()-K114))</f>
        <v/>
      </c>
      <c r="M114">
        <f>IF(OR(K114="",I114&lt;=0),"",IF(TODAY()&lt;=K114,"未到期",IF(L114&lt;=30,"逾期1-30天",IF(L114&lt;=60,"逾期31-60天",IF(L114&lt;=90,"逾期61-90天","逾期90天以上")))))</f>
        <v/>
      </c>
      <c r="N114" s="4" t="n"/>
      <c r="O114">
        <f>IF(G114="","",IF(I114&lt;=0,"已付清",IF(F114&lt;&gt;"相符","暫緩（待比對）","待付款")))</f>
        <v/>
      </c>
    </row>
    <row r="115">
      <c r="C115" s="4" t="n"/>
      <c r="G115" s="5" t="n"/>
      <c r="H115" s="5" t="n"/>
      <c r="I115" s="5">
        <f>IF(G115="","",G115-H115)</f>
        <v/>
      </c>
      <c r="K115" s="4">
        <f>IF(C115="","",C115+J115)</f>
        <v/>
      </c>
      <c r="L115">
        <f>IF(OR(K115="",I115&lt;=0),"",MAX(0,TODAY()-K115))</f>
        <v/>
      </c>
      <c r="M115">
        <f>IF(OR(K115="",I115&lt;=0),"",IF(TODAY()&lt;=K115,"未到期",IF(L115&lt;=30,"逾期1-30天",IF(L115&lt;=60,"逾期31-60天",IF(L115&lt;=90,"逾期61-90天","逾期90天以上")))))</f>
        <v/>
      </c>
      <c r="N115" s="4" t="n"/>
      <c r="O115">
        <f>IF(G115="","",IF(I115&lt;=0,"已付清",IF(F115&lt;&gt;"相符","暫緩（待比對）","待付款")))</f>
        <v/>
      </c>
    </row>
    <row r="116">
      <c r="C116" s="4" t="n"/>
      <c r="G116" s="5" t="n"/>
      <c r="H116" s="5" t="n"/>
      <c r="I116" s="5">
        <f>IF(G116="","",G116-H116)</f>
        <v/>
      </c>
      <c r="K116" s="4">
        <f>IF(C116="","",C116+J116)</f>
        <v/>
      </c>
      <c r="L116">
        <f>IF(OR(K116="",I116&lt;=0),"",MAX(0,TODAY()-K116))</f>
        <v/>
      </c>
      <c r="M116">
        <f>IF(OR(K116="",I116&lt;=0),"",IF(TODAY()&lt;=K116,"未到期",IF(L116&lt;=30,"逾期1-30天",IF(L116&lt;=60,"逾期31-60天",IF(L116&lt;=90,"逾期61-90天","逾期90天以上")))))</f>
        <v/>
      </c>
      <c r="N116" s="4" t="n"/>
      <c r="O116">
        <f>IF(G116="","",IF(I116&lt;=0,"已付清",IF(F116&lt;&gt;"相符","暫緩（待比對）","待付款")))</f>
        <v/>
      </c>
    </row>
    <row r="117">
      <c r="C117" s="4" t="n"/>
      <c r="G117" s="5" t="n"/>
      <c r="H117" s="5" t="n"/>
      <c r="I117" s="5">
        <f>IF(G117="","",G117-H117)</f>
        <v/>
      </c>
      <c r="K117" s="4">
        <f>IF(C117="","",C117+J117)</f>
        <v/>
      </c>
      <c r="L117">
        <f>IF(OR(K117="",I117&lt;=0),"",MAX(0,TODAY()-K117))</f>
        <v/>
      </c>
      <c r="M117">
        <f>IF(OR(K117="",I117&lt;=0),"",IF(TODAY()&lt;=K117,"未到期",IF(L117&lt;=30,"逾期1-30天",IF(L117&lt;=60,"逾期31-60天",IF(L117&lt;=90,"逾期61-90天","逾期90天以上")))))</f>
        <v/>
      </c>
      <c r="N117" s="4" t="n"/>
      <c r="O117">
        <f>IF(G117="","",IF(I117&lt;=0,"已付清",IF(F117&lt;&gt;"相符","暫緩（待比對）","待付款")))</f>
        <v/>
      </c>
    </row>
    <row r="118">
      <c r="C118" s="4" t="n"/>
      <c r="G118" s="5" t="n"/>
      <c r="H118" s="5" t="n"/>
      <c r="I118" s="5">
        <f>IF(G118="","",G118-H118)</f>
        <v/>
      </c>
      <c r="K118" s="4">
        <f>IF(C118="","",C118+J118)</f>
        <v/>
      </c>
      <c r="L118">
        <f>IF(OR(K118="",I118&lt;=0),"",MAX(0,TODAY()-K118))</f>
        <v/>
      </c>
      <c r="M118">
        <f>IF(OR(K118="",I118&lt;=0),"",IF(TODAY()&lt;=K118,"未到期",IF(L118&lt;=30,"逾期1-30天",IF(L118&lt;=60,"逾期31-60天",IF(L118&lt;=90,"逾期61-90天","逾期90天以上")))))</f>
        <v/>
      </c>
      <c r="N118" s="4" t="n"/>
      <c r="O118">
        <f>IF(G118="","",IF(I118&lt;=0,"已付清",IF(F118&lt;&gt;"相符","暫緩（待比對）","待付款")))</f>
        <v/>
      </c>
    </row>
    <row r="119">
      <c r="C119" s="4" t="n"/>
      <c r="G119" s="5" t="n"/>
      <c r="H119" s="5" t="n"/>
      <c r="I119" s="5">
        <f>IF(G119="","",G119-H119)</f>
        <v/>
      </c>
      <c r="K119" s="4">
        <f>IF(C119="","",C119+J119)</f>
        <v/>
      </c>
      <c r="L119">
        <f>IF(OR(K119="",I119&lt;=0),"",MAX(0,TODAY()-K119))</f>
        <v/>
      </c>
      <c r="M119">
        <f>IF(OR(K119="",I119&lt;=0),"",IF(TODAY()&lt;=K119,"未到期",IF(L119&lt;=30,"逾期1-30天",IF(L119&lt;=60,"逾期31-60天",IF(L119&lt;=90,"逾期61-90天","逾期90天以上")))))</f>
        <v/>
      </c>
      <c r="N119" s="4" t="n"/>
      <c r="O119">
        <f>IF(G119="","",IF(I119&lt;=0,"已付清",IF(F119&lt;&gt;"相符","暫緩（待比對）","待付款")))</f>
        <v/>
      </c>
    </row>
    <row r="120">
      <c r="C120" s="4" t="n"/>
      <c r="G120" s="5" t="n"/>
      <c r="H120" s="5" t="n"/>
      <c r="I120" s="5">
        <f>IF(G120="","",G120-H120)</f>
        <v/>
      </c>
      <c r="K120" s="4">
        <f>IF(C120="","",C120+J120)</f>
        <v/>
      </c>
      <c r="L120">
        <f>IF(OR(K120="",I120&lt;=0),"",MAX(0,TODAY()-K120))</f>
        <v/>
      </c>
      <c r="M120">
        <f>IF(OR(K120="",I120&lt;=0),"",IF(TODAY()&lt;=K120,"未到期",IF(L120&lt;=30,"逾期1-30天",IF(L120&lt;=60,"逾期31-60天",IF(L120&lt;=90,"逾期61-90天","逾期90天以上")))))</f>
        <v/>
      </c>
      <c r="N120" s="4" t="n"/>
      <c r="O120">
        <f>IF(G120="","",IF(I120&lt;=0,"已付清",IF(F120&lt;&gt;"相符","暫緩（待比對）","待付款")))</f>
        <v/>
      </c>
    </row>
    <row r="121">
      <c r="C121" s="4" t="n"/>
      <c r="G121" s="5" t="n"/>
      <c r="H121" s="5" t="n"/>
      <c r="I121" s="5">
        <f>IF(G121="","",G121-H121)</f>
        <v/>
      </c>
      <c r="K121" s="4">
        <f>IF(C121="","",C121+J121)</f>
        <v/>
      </c>
      <c r="L121">
        <f>IF(OR(K121="",I121&lt;=0),"",MAX(0,TODAY()-K121))</f>
        <v/>
      </c>
      <c r="M121">
        <f>IF(OR(K121="",I121&lt;=0),"",IF(TODAY()&lt;=K121,"未到期",IF(L121&lt;=30,"逾期1-30天",IF(L121&lt;=60,"逾期31-60天",IF(L121&lt;=90,"逾期61-90天","逾期90天以上")))))</f>
        <v/>
      </c>
      <c r="N121" s="4" t="n"/>
      <c r="O121">
        <f>IF(G121="","",IF(I121&lt;=0,"已付清",IF(F121&lt;&gt;"相符","暫緩（待比對）","待付款")))</f>
        <v/>
      </c>
    </row>
    <row r="122">
      <c r="C122" s="4" t="n"/>
      <c r="G122" s="5" t="n"/>
      <c r="H122" s="5" t="n"/>
      <c r="I122" s="5">
        <f>IF(G122="","",G122-H122)</f>
        <v/>
      </c>
      <c r="K122" s="4">
        <f>IF(C122="","",C122+J122)</f>
        <v/>
      </c>
      <c r="L122">
        <f>IF(OR(K122="",I122&lt;=0),"",MAX(0,TODAY()-K122))</f>
        <v/>
      </c>
      <c r="M122">
        <f>IF(OR(K122="",I122&lt;=0),"",IF(TODAY()&lt;=K122,"未到期",IF(L122&lt;=30,"逾期1-30天",IF(L122&lt;=60,"逾期31-60天",IF(L122&lt;=90,"逾期61-90天","逾期90天以上")))))</f>
        <v/>
      </c>
      <c r="N122" s="4" t="n"/>
      <c r="O122">
        <f>IF(G122="","",IF(I122&lt;=0,"已付清",IF(F122&lt;&gt;"相符","暫緩（待比對）","待付款")))</f>
        <v/>
      </c>
    </row>
    <row r="123">
      <c r="C123" s="4" t="n"/>
      <c r="G123" s="5" t="n"/>
      <c r="H123" s="5" t="n"/>
      <c r="I123" s="5">
        <f>IF(G123="","",G123-H123)</f>
        <v/>
      </c>
      <c r="K123" s="4">
        <f>IF(C123="","",C123+J123)</f>
        <v/>
      </c>
      <c r="L123">
        <f>IF(OR(K123="",I123&lt;=0),"",MAX(0,TODAY()-K123))</f>
        <v/>
      </c>
      <c r="M123">
        <f>IF(OR(K123="",I123&lt;=0),"",IF(TODAY()&lt;=K123,"未到期",IF(L123&lt;=30,"逾期1-30天",IF(L123&lt;=60,"逾期31-60天",IF(L123&lt;=90,"逾期61-90天","逾期90天以上")))))</f>
        <v/>
      </c>
      <c r="N123" s="4" t="n"/>
      <c r="O123">
        <f>IF(G123="","",IF(I123&lt;=0,"已付清",IF(F123&lt;&gt;"相符","暫緩（待比對）","待付款")))</f>
        <v/>
      </c>
    </row>
    <row r="124">
      <c r="C124" s="4" t="n"/>
      <c r="G124" s="5" t="n"/>
      <c r="H124" s="5" t="n"/>
      <c r="I124" s="5">
        <f>IF(G124="","",G124-H124)</f>
        <v/>
      </c>
      <c r="K124" s="4">
        <f>IF(C124="","",C124+J124)</f>
        <v/>
      </c>
      <c r="L124">
        <f>IF(OR(K124="",I124&lt;=0),"",MAX(0,TODAY()-K124))</f>
        <v/>
      </c>
      <c r="M124">
        <f>IF(OR(K124="",I124&lt;=0),"",IF(TODAY()&lt;=K124,"未到期",IF(L124&lt;=30,"逾期1-30天",IF(L124&lt;=60,"逾期31-60天",IF(L124&lt;=90,"逾期61-90天","逾期90天以上")))))</f>
        <v/>
      </c>
      <c r="N124" s="4" t="n"/>
      <c r="O124">
        <f>IF(G124="","",IF(I124&lt;=0,"已付清",IF(F124&lt;&gt;"相符","暫緩（待比對）","待付款")))</f>
        <v/>
      </c>
    </row>
    <row r="125">
      <c r="C125" s="4" t="n"/>
      <c r="G125" s="5" t="n"/>
      <c r="H125" s="5" t="n"/>
      <c r="I125" s="5">
        <f>IF(G125="","",G125-H125)</f>
        <v/>
      </c>
      <c r="K125" s="4">
        <f>IF(C125="","",C125+J125)</f>
        <v/>
      </c>
      <c r="L125">
        <f>IF(OR(K125="",I125&lt;=0),"",MAX(0,TODAY()-K125))</f>
        <v/>
      </c>
      <c r="M125">
        <f>IF(OR(K125="",I125&lt;=0),"",IF(TODAY()&lt;=K125,"未到期",IF(L125&lt;=30,"逾期1-30天",IF(L125&lt;=60,"逾期31-60天",IF(L125&lt;=90,"逾期61-90天","逾期90天以上")))))</f>
        <v/>
      </c>
      <c r="N125" s="4" t="n"/>
      <c r="O125">
        <f>IF(G125="","",IF(I125&lt;=0,"已付清",IF(F125&lt;&gt;"相符","暫緩（待比對）","待付款")))</f>
        <v/>
      </c>
    </row>
    <row r="126">
      <c r="C126" s="4" t="n"/>
      <c r="G126" s="5" t="n"/>
      <c r="H126" s="5" t="n"/>
      <c r="I126" s="5">
        <f>IF(G126="","",G126-H126)</f>
        <v/>
      </c>
      <c r="K126" s="4">
        <f>IF(C126="","",C126+J126)</f>
        <v/>
      </c>
      <c r="L126">
        <f>IF(OR(K126="",I126&lt;=0),"",MAX(0,TODAY()-K126))</f>
        <v/>
      </c>
      <c r="M126">
        <f>IF(OR(K126="",I126&lt;=0),"",IF(TODAY()&lt;=K126,"未到期",IF(L126&lt;=30,"逾期1-30天",IF(L126&lt;=60,"逾期31-60天",IF(L126&lt;=90,"逾期61-90天","逾期90天以上")))))</f>
        <v/>
      </c>
      <c r="N126" s="4" t="n"/>
      <c r="O126">
        <f>IF(G126="","",IF(I126&lt;=0,"已付清",IF(F126&lt;&gt;"相符","暫緩（待比對）","待付款")))</f>
        <v/>
      </c>
    </row>
    <row r="127">
      <c r="C127" s="4" t="n"/>
      <c r="G127" s="5" t="n"/>
      <c r="H127" s="5" t="n"/>
      <c r="I127" s="5">
        <f>IF(G127="","",G127-H127)</f>
        <v/>
      </c>
      <c r="K127" s="4">
        <f>IF(C127="","",C127+J127)</f>
        <v/>
      </c>
      <c r="L127">
        <f>IF(OR(K127="",I127&lt;=0),"",MAX(0,TODAY()-K127))</f>
        <v/>
      </c>
      <c r="M127">
        <f>IF(OR(K127="",I127&lt;=0),"",IF(TODAY()&lt;=K127,"未到期",IF(L127&lt;=30,"逾期1-30天",IF(L127&lt;=60,"逾期31-60天",IF(L127&lt;=90,"逾期61-90天","逾期90天以上")))))</f>
        <v/>
      </c>
      <c r="N127" s="4" t="n"/>
      <c r="O127">
        <f>IF(G127="","",IF(I127&lt;=0,"已付清",IF(F127&lt;&gt;"相符","暫緩（待比對）","待付款")))</f>
        <v/>
      </c>
    </row>
    <row r="128">
      <c r="C128" s="4" t="n"/>
      <c r="G128" s="5" t="n"/>
      <c r="H128" s="5" t="n"/>
      <c r="I128" s="5">
        <f>IF(G128="","",G128-H128)</f>
        <v/>
      </c>
      <c r="K128" s="4">
        <f>IF(C128="","",C128+J128)</f>
        <v/>
      </c>
      <c r="L128">
        <f>IF(OR(K128="",I128&lt;=0),"",MAX(0,TODAY()-K128))</f>
        <v/>
      </c>
      <c r="M128">
        <f>IF(OR(K128="",I128&lt;=0),"",IF(TODAY()&lt;=K128,"未到期",IF(L128&lt;=30,"逾期1-30天",IF(L128&lt;=60,"逾期31-60天",IF(L128&lt;=90,"逾期61-90天","逾期90天以上")))))</f>
        <v/>
      </c>
      <c r="N128" s="4" t="n"/>
      <c r="O128">
        <f>IF(G128="","",IF(I128&lt;=0,"已付清",IF(F128&lt;&gt;"相符","暫緩（待比對）","待付款")))</f>
        <v/>
      </c>
    </row>
    <row r="129">
      <c r="C129" s="4" t="n"/>
      <c r="G129" s="5" t="n"/>
      <c r="H129" s="5" t="n"/>
      <c r="I129" s="5">
        <f>IF(G129="","",G129-H129)</f>
        <v/>
      </c>
      <c r="K129" s="4">
        <f>IF(C129="","",C129+J129)</f>
        <v/>
      </c>
      <c r="L129">
        <f>IF(OR(K129="",I129&lt;=0),"",MAX(0,TODAY()-K129))</f>
        <v/>
      </c>
      <c r="M129">
        <f>IF(OR(K129="",I129&lt;=0),"",IF(TODAY()&lt;=K129,"未到期",IF(L129&lt;=30,"逾期1-30天",IF(L129&lt;=60,"逾期31-60天",IF(L129&lt;=90,"逾期61-90天","逾期90天以上")))))</f>
        <v/>
      </c>
      <c r="N129" s="4" t="n"/>
      <c r="O129">
        <f>IF(G129="","",IF(I129&lt;=0,"已付清",IF(F129&lt;&gt;"相符","暫緩（待比對）","待付款")))</f>
        <v/>
      </c>
    </row>
    <row r="130">
      <c r="C130" s="4" t="n"/>
      <c r="G130" s="5" t="n"/>
      <c r="H130" s="5" t="n"/>
      <c r="I130" s="5">
        <f>IF(G130="","",G130-H130)</f>
        <v/>
      </c>
      <c r="K130" s="4">
        <f>IF(C130="","",C130+J130)</f>
        <v/>
      </c>
      <c r="L130">
        <f>IF(OR(K130="",I130&lt;=0),"",MAX(0,TODAY()-K130))</f>
        <v/>
      </c>
      <c r="M130">
        <f>IF(OR(K130="",I130&lt;=0),"",IF(TODAY()&lt;=K130,"未到期",IF(L130&lt;=30,"逾期1-30天",IF(L130&lt;=60,"逾期31-60天",IF(L130&lt;=90,"逾期61-90天","逾期90天以上")))))</f>
        <v/>
      </c>
      <c r="N130" s="4" t="n"/>
      <c r="O130">
        <f>IF(G130="","",IF(I130&lt;=0,"已付清",IF(F130&lt;&gt;"相符","暫緩（待比對）","待付款")))</f>
        <v/>
      </c>
    </row>
    <row r="131">
      <c r="C131" s="4" t="n"/>
      <c r="G131" s="5" t="n"/>
      <c r="H131" s="5" t="n"/>
      <c r="I131" s="5">
        <f>IF(G131="","",G131-H131)</f>
        <v/>
      </c>
      <c r="K131" s="4">
        <f>IF(C131="","",C131+J131)</f>
        <v/>
      </c>
      <c r="L131">
        <f>IF(OR(K131="",I131&lt;=0),"",MAX(0,TODAY()-K131))</f>
        <v/>
      </c>
      <c r="M131">
        <f>IF(OR(K131="",I131&lt;=0),"",IF(TODAY()&lt;=K131,"未到期",IF(L131&lt;=30,"逾期1-30天",IF(L131&lt;=60,"逾期31-60天",IF(L131&lt;=90,"逾期61-90天","逾期90天以上")))))</f>
        <v/>
      </c>
      <c r="N131" s="4" t="n"/>
      <c r="O131">
        <f>IF(G131="","",IF(I131&lt;=0,"已付清",IF(F131&lt;&gt;"相符","暫緩（待比對）","待付款")))</f>
        <v/>
      </c>
    </row>
    <row r="132">
      <c r="C132" s="4" t="n"/>
      <c r="G132" s="5" t="n"/>
      <c r="H132" s="5" t="n"/>
      <c r="I132" s="5">
        <f>IF(G132="","",G132-H132)</f>
        <v/>
      </c>
      <c r="K132" s="4">
        <f>IF(C132="","",C132+J132)</f>
        <v/>
      </c>
      <c r="L132">
        <f>IF(OR(K132="",I132&lt;=0),"",MAX(0,TODAY()-K132))</f>
        <v/>
      </c>
      <c r="M132">
        <f>IF(OR(K132="",I132&lt;=0),"",IF(TODAY()&lt;=K132,"未到期",IF(L132&lt;=30,"逾期1-30天",IF(L132&lt;=60,"逾期31-60天",IF(L132&lt;=90,"逾期61-90天","逾期90天以上")))))</f>
        <v/>
      </c>
      <c r="N132" s="4" t="n"/>
      <c r="O132">
        <f>IF(G132="","",IF(I132&lt;=0,"已付清",IF(F132&lt;&gt;"相符","暫緩（待比對）","待付款")))</f>
        <v/>
      </c>
    </row>
    <row r="133">
      <c r="C133" s="4" t="n"/>
      <c r="G133" s="5" t="n"/>
      <c r="H133" s="5" t="n"/>
      <c r="I133" s="5">
        <f>IF(G133="","",G133-H133)</f>
        <v/>
      </c>
      <c r="K133" s="4">
        <f>IF(C133="","",C133+J133)</f>
        <v/>
      </c>
      <c r="L133">
        <f>IF(OR(K133="",I133&lt;=0),"",MAX(0,TODAY()-K133))</f>
        <v/>
      </c>
      <c r="M133">
        <f>IF(OR(K133="",I133&lt;=0),"",IF(TODAY()&lt;=K133,"未到期",IF(L133&lt;=30,"逾期1-30天",IF(L133&lt;=60,"逾期31-60天",IF(L133&lt;=90,"逾期61-90天","逾期90天以上")))))</f>
        <v/>
      </c>
      <c r="N133" s="4" t="n"/>
      <c r="O133">
        <f>IF(G133="","",IF(I133&lt;=0,"已付清",IF(F133&lt;&gt;"相符","暫緩（待比對）","待付款")))</f>
        <v/>
      </c>
    </row>
    <row r="134">
      <c r="C134" s="4" t="n"/>
      <c r="G134" s="5" t="n"/>
      <c r="H134" s="5" t="n"/>
      <c r="I134" s="5">
        <f>IF(G134="","",G134-H134)</f>
        <v/>
      </c>
      <c r="K134" s="4">
        <f>IF(C134="","",C134+J134)</f>
        <v/>
      </c>
      <c r="L134">
        <f>IF(OR(K134="",I134&lt;=0),"",MAX(0,TODAY()-K134))</f>
        <v/>
      </c>
      <c r="M134">
        <f>IF(OR(K134="",I134&lt;=0),"",IF(TODAY()&lt;=K134,"未到期",IF(L134&lt;=30,"逾期1-30天",IF(L134&lt;=60,"逾期31-60天",IF(L134&lt;=90,"逾期61-90天","逾期90天以上")))))</f>
        <v/>
      </c>
      <c r="N134" s="4" t="n"/>
      <c r="O134">
        <f>IF(G134="","",IF(I134&lt;=0,"已付清",IF(F134&lt;&gt;"相符","暫緩（待比對）","待付款")))</f>
        <v/>
      </c>
    </row>
    <row r="135">
      <c r="C135" s="4" t="n"/>
      <c r="G135" s="5" t="n"/>
      <c r="H135" s="5" t="n"/>
      <c r="I135" s="5">
        <f>IF(G135="","",G135-H135)</f>
        <v/>
      </c>
      <c r="K135" s="4">
        <f>IF(C135="","",C135+J135)</f>
        <v/>
      </c>
      <c r="L135">
        <f>IF(OR(K135="",I135&lt;=0),"",MAX(0,TODAY()-K135))</f>
        <v/>
      </c>
      <c r="M135">
        <f>IF(OR(K135="",I135&lt;=0),"",IF(TODAY()&lt;=K135,"未到期",IF(L135&lt;=30,"逾期1-30天",IF(L135&lt;=60,"逾期31-60天",IF(L135&lt;=90,"逾期61-90天","逾期90天以上")))))</f>
        <v/>
      </c>
      <c r="N135" s="4" t="n"/>
      <c r="O135">
        <f>IF(G135="","",IF(I135&lt;=0,"已付清",IF(F135&lt;&gt;"相符","暫緩（待比對）","待付款")))</f>
        <v/>
      </c>
    </row>
    <row r="136">
      <c r="C136" s="4" t="n"/>
      <c r="G136" s="5" t="n"/>
      <c r="H136" s="5" t="n"/>
      <c r="I136" s="5">
        <f>IF(G136="","",G136-H136)</f>
        <v/>
      </c>
      <c r="K136" s="4">
        <f>IF(C136="","",C136+J136)</f>
        <v/>
      </c>
      <c r="L136">
        <f>IF(OR(K136="",I136&lt;=0),"",MAX(0,TODAY()-K136))</f>
        <v/>
      </c>
      <c r="M136">
        <f>IF(OR(K136="",I136&lt;=0),"",IF(TODAY()&lt;=K136,"未到期",IF(L136&lt;=30,"逾期1-30天",IF(L136&lt;=60,"逾期31-60天",IF(L136&lt;=90,"逾期61-90天","逾期90天以上")))))</f>
        <v/>
      </c>
      <c r="N136" s="4" t="n"/>
      <c r="O136">
        <f>IF(G136="","",IF(I136&lt;=0,"已付清",IF(F136&lt;&gt;"相符","暫緩（待比對）","待付款")))</f>
        <v/>
      </c>
    </row>
    <row r="137">
      <c r="C137" s="4" t="n"/>
      <c r="G137" s="5" t="n"/>
      <c r="H137" s="5" t="n"/>
      <c r="I137" s="5">
        <f>IF(G137="","",G137-H137)</f>
        <v/>
      </c>
      <c r="K137" s="4">
        <f>IF(C137="","",C137+J137)</f>
        <v/>
      </c>
      <c r="L137">
        <f>IF(OR(K137="",I137&lt;=0),"",MAX(0,TODAY()-K137))</f>
        <v/>
      </c>
      <c r="M137">
        <f>IF(OR(K137="",I137&lt;=0),"",IF(TODAY()&lt;=K137,"未到期",IF(L137&lt;=30,"逾期1-30天",IF(L137&lt;=60,"逾期31-60天",IF(L137&lt;=90,"逾期61-90天","逾期90天以上")))))</f>
        <v/>
      </c>
      <c r="N137" s="4" t="n"/>
      <c r="O137">
        <f>IF(G137="","",IF(I137&lt;=0,"已付清",IF(F137&lt;&gt;"相符","暫緩（待比對）","待付款")))</f>
        <v/>
      </c>
    </row>
    <row r="138">
      <c r="C138" s="4" t="n"/>
      <c r="G138" s="5" t="n"/>
      <c r="H138" s="5" t="n"/>
      <c r="I138" s="5">
        <f>IF(G138="","",G138-H138)</f>
        <v/>
      </c>
      <c r="K138" s="4">
        <f>IF(C138="","",C138+J138)</f>
        <v/>
      </c>
      <c r="L138">
        <f>IF(OR(K138="",I138&lt;=0),"",MAX(0,TODAY()-K138))</f>
        <v/>
      </c>
      <c r="M138">
        <f>IF(OR(K138="",I138&lt;=0),"",IF(TODAY()&lt;=K138,"未到期",IF(L138&lt;=30,"逾期1-30天",IF(L138&lt;=60,"逾期31-60天",IF(L138&lt;=90,"逾期61-90天","逾期90天以上")))))</f>
        <v/>
      </c>
      <c r="N138" s="4" t="n"/>
      <c r="O138">
        <f>IF(G138="","",IF(I138&lt;=0,"已付清",IF(F138&lt;&gt;"相符","暫緩（待比對）","待付款")))</f>
        <v/>
      </c>
    </row>
    <row r="139">
      <c r="C139" s="4" t="n"/>
      <c r="G139" s="5" t="n"/>
      <c r="H139" s="5" t="n"/>
      <c r="I139" s="5">
        <f>IF(G139="","",G139-H139)</f>
        <v/>
      </c>
      <c r="K139" s="4">
        <f>IF(C139="","",C139+J139)</f>
        <v/>
      </c>
      <c r="L139">
        <f>IF(OR(K139="",I139&lt;=0),"",MAX(0,TODAY()-K139))</f>
        <v/>
      </c>
      <c r="M139">
        <f>IF(OR(K139="",I139&lt;=0),"",IF(TODAY()&lt;=K139,"未到期",IF(L139&lt;=30,"逾期1-30天",IF(L139&lt;=60,"逾期31-60天",IF(L139&lt;=90,"逾期61-90天","逾期90天以上")))))</f>
        <v/>
      </c>
      <c r="N139" s="4" t="n"/>
      <c r="O139">
        <f>IF(G139="","",IF(I139&lt;=0,"已付清",IF(F139&lt;&gt;"相符","暫緩（待比對）","待付款")))</f>
        <v/>
      </c>
    </row>
    <row r="140">
      <c r="C140" s="4" t="n"/>
      <c r="G140" s="5" t="n"/>
      <c r="H140" s="5" t="n"/>
      <c r="I140" s="5">
        <f>IF(G140="","",G140-H140)</f>
        <v/>
      </c>
      <c r="K140" s="4">
        <f>IF(C140="","",C140+J140)</f>
        <v/>
      </c>
      <c r="L140">
        <f>IF(OR(K140="",I140&lt;=0),"",MAX(0,TODAY()-K140))</f>
        <v/>
      </c>
      <c r="M140">
        <f>IF(OR(K140="",I140&lt;=0),"",IF(TODAY()&lt;=K140,"未到期",IF(L140&lt;=30,"逾期1-30天",IF(L140&lt;=60,"逾期31-60天",IF(L140&lt;=90,"逾期61-90天","逾期90天以上")))))</f>
        <v/>
      </c>
      <c r="N140" s="4" t="n"/>
      <c r="O140">
        <f>IF(G140="","",IF(I140&lt;=0,"已付清",IF(F140&lt;&gt;"相符","暫緩（待比對）","待付款")))</f>
        <v/>
      </c>
    </row>
    <row r="141">
      <c r="C141" s="4" t="n"/>
      <c r="G141" s="5" t="n"/>
      <c r="H141" s="5" t="n"/>
      <c r="I141" s="5">
        <f>IF(G141="","",G141-H141)</f>
        <v/>
      </c>
      <c r="K141" s="4">
        <f>IF(C141="","",C141+J141)</f>
        <v/>
      </c>
      <c r="L141">
        <f>IF(OR(K141="",I141&lt;=0),"",MAX(0,TODAY()-K141))</f>
        <v/>
      </c>
      <c r="M141">
        <f>IF(OR(K141="",I141&lt;=0),"",IF(TODAY()&lt;=K141,"未到期",IF(L141&lt;=30,"逾期1-30天",IF(L141&lt;=60,"逾期31-60天",IF(L141&lt;=90,"逾期61-90天","逾期90天以上")))))</f>
        <v/>
      </c>
      <c r="N141" s="4" t="n"/>
      <c r="O141">
        <f>IF(G141="","",IF(I141&lt;=0,"已付清",IF(F141&lt;&gt;"相符","暫緩（待比對）","待付款")))</f>
        <v/>
      </c>
    </row>
    <row r="142">
      <c r="C142" s="4" t="n"/>
      <c r="G142" s="5" t="n"/>
      <c r="H142" s="5" t="n"/>
      <c r="I142" s="5">
        <f>IF(G142="","",G142-H142)</f>
        <v/>
      </c>
      <c r="K142" s="4">
        <f>IF(C142="","",C142+J142)</f>
        <v/>
      </c>
      <c r="L142">
        <f>IF(OR(K142="",I142&lt;=0),"",MAX(0,TODAY()-K142))</f>
        <v/>
      </c>
      <c r="M142">
        <f>IF(OR(K142="",I142&lt;=0),"",IF(TODAY()&lt;=K142,"未到期",IF(L142&lt;=30,"逾期1-30天",IF(L142&lt;=60,"逾期31-60天",IF(L142&lt;=90,"逾期61-90天","逾期90天以上")))))</f>
        <v/>
      </c>
      <c r="N142" s="4" t="n"/>
      <c r="O142">
        <f>IF(G142="","",IF(I142&lt;=0,"已付清",IF(F142&lt;&gt;"相符","暫緩（待比對）","待付款")))</f>
        <v/>
      </c>
    </row>
    <row r="143">
      <c r="C143" s="4" t="n"/>
      <c r="G143" s="5" t="n"/>
      <c r="H143" s="5" t="n"/>
      <c r="I143" s="5">
        <f>IF(G143="","",G143-H143)</f>
        <v/>
      </c>
      <c r="K143" s="4">
        <f>IF(C143="","",C143+J143)</f>
        <v/>
      </c>
      <c r="L143">
        <f>IF(OR(K143="",I143&lt;=0),"",MAX(0,TODAY()-K143))</f>
        <v/>
      </c>
      <c r="M143">
        <f>IF(OR(K143="",I143&lt;=0),"",IF(TODAY()&lt;=K143,"未到期",IF(L143&lt;=30,"逾期1-30天",IF(L143&lt;=60,"逾期31-60天",IF(L143&lt;=90,"逾期61-90天","逾期90天以上")))))</f>
        <v/>
      </c>
      <c r="N143" s="4" t="n"/>
      <c r="O143">
        <f>IF(G143="","",IF(I143&lt;=0,"已付清",IF(F143&lt;&gt;"相符","暫緩（待比對）","待付款")))</f>
        <v/>
      </c>
    </row>
    <row r="144">
      <c r="C144" s="4" t="n"/>
      <c r="G144" s="5" t="n"/>
      <c r="H144" s="5" t="n"/>
      <c r="I144" s="5">
        <f>IF(G144="","",G144-H144)</f>
        <v/>
      </c>
      <c r="K144" s="4">
        <f>IF(C144="","",C144+J144)</f>
        <v/>
      </c>
      <c r="L144">
        <f>IF(OR(K144="",I144&lt;=0),"",MAX(0,TODAY()-K144))</f>
        <v/>
      </c>
      <c r="M144">
        <f>IF(OR(K144="",I144&lt;=0),"",IF(TODAY()&lt;=K144,"未到期",IF(L144&lt;=30,"逾期1-30天",IF(L144&lt;=60,"逾期31-60天",IF(L144&lt;=90,"逾期61-90天","逾期90天以上")))))</f>
        <v/>
      </c>
      <c r="N144" s="4" t="n"/>
      <c r="O144">
        <f>IF(G144="","",IF(I144&lt;=0,"已付清",IF(F144&lt;&gt;"相符","暫緩（待比對）","待付款")))</f>
        <v/>
      </c>
    </row>
    <row r="145">
      <c r="C145" s="4" t="n"/>
      <c r="G145" s="5" t="n"/>
      <c r="H145" s="5" t="n"/>
      <c r="I145" s="5">
        <f>IF(G145="","",G145-H145)</f>
        <v/>
      </c>
      <c r="K145" s="4">
        <f>IF(C145="","",C145+J145)</f>
        <v/>
      </c>
      <c r="L145">
        <f>IF(OR(K145="",I145&lt;=0),"",MAX(0,TODAY()-K145))</f>
        <v/>
      </c>
      <c r="M145">
        <f>IF(OR(K145="",I145&lt;=0),"",IF(TODAY()&lt;=K145,"未到期",IF(L145&lt;=30,"逾期1-30天",IF(L145&lt;=60,"逾期31-60天",IF(L145&lt;=90,"逾期61-90天","逾期90天以上")))))</f>
        <v/>
      </c>
      <c r="N145" s="4" t="n"/>
      <c r="O145">
        <f>IF(G145="","",IF(I145&lt;=0,"已付清",IF(F145&lt;&gt;"相符","暫緩（待比對）","待付款")))</f>
        <v/>
      </c>
    </row>
    <row r="146">
      <c r="C146" s="4" t="n"/>
      <c r="G146" s="5" t="n"/>
      <c r="H146" s="5" t="n"/>
      <c r="I146" s="5">
        <f>IF(G146="","",G146-H146)</f>
        <v/>
      </c>
      <c r="K146" s="4">
        <f>IF(C146="","",C146+J146)</f>
        <v/>
      </c>
      <c r="L146">
        <f>IF(OR(K146="",I146&lt;=0),"",MAX(0,TODAY()-K146))</f>
        <v/>
      </c>
      <c r="M146">
        <f>IF(OR(K146="",I146&lt;=0),"",IF(TODAY()&lt;=K146,"未到期",IF(L146&lt;=30,"逾期1-30天",IF(L146&lt;=60,"逾期31-60天",IF(L146&lt;=90,"逾期61-90天","逾期90天以上")))))</f>
        <v/>
      </c>
      <c r="N146" s="4" t="n"/>
      <c r="O146">
        <f>IF(G146="","",IF(I146&lt;=0,"已付清",IF(F146&lt;&gt;"相符","暫緩（待比對）","待付款")))</f>
        <v/>
      </c>
    </row>
    <row r="147">
      <c r="C147" s="4" t="n"/>
      <c r="G147" s="5" t="n"/>
      <c r="H147" s="5" t="n"/>
      <c r="I147" s="5">
        <f>IF(G147="","",G147-H147)</f>
        <v/>
      </c>
      <c r="K147" s="4">
        <f>IF(C147="","",C147+J147)</f>
        <v/>
      </c>
      <c r="L147">
        <f>IF(OR(K147="",I147&lt;=0),"",MAX(0,TODAY()-K147))</f>
        <v/>
      </c>
      <c r="M147">
        <f>IF(OR(K147="",I147&lt;=0),"",IF(TODAY()&lt;=K147,"未到期",IF(L147&lt;=30,"逾期1-30天",IF(L147&lt;=60,"逾期31-60天",IF(L147&lt;=90,"逾期61-90天","逾期90天以上")))))</f>
        <v/>
      </c>
      <c r="N147" s="4" t="n"/>
      <c r="O147">
        <f>IF(G147="","",IF(I147&lt;=0,"已付清",IF(F147&lt;&gt;"相符","暫緩（待比對）","待付款")))</f>
        <v/>
      </c>
    </row>
    <row r="148">
      <c r="C148" s="4" t="n"/>
      <c r="G148" s="5" t="n"/>
      <c r="H148" s="5" t="n"/>
      <c r="I148" s="5">
        <f>IF(G148="","",G148-H148)</f>
        <v/>
      </c>
      <c r="K148" s="4">
        <f>IF(C148="","",C148+J148)</f>
        <v/>
      </c>
      <c r="L148">
        <f>IF(OR(K148="",I148&lt;=0),"",MAX(0,TODAY()-K148))</f>
        <v/>
      </c>
      <c r="M148">
        <f>IF(OR(K148="",I148&lt;=0),"",IF(TODAY()&lt;=K148,"未到期",IF(L148&lt;=30,"逾期1-30天",IF(L148&lt;=60,"逾期31-60天",IF(L148&lt;=90,"逾期61-90天","逾期90天以上")))))</f>
        <v/>
      </c>
      <c r="N148" s="4" t="n"/>
      <c r="O148">
        <f>IF(G148="","",IF(I148&lt;=0,"已付清",IF(F148&lt;&gt;"相符","暫緩（待比對）","待付款")))</f>
        <v/>
      </c>
    </row>
    <row r="149">
      <c r="C149" s="4" t="n"/>
      <c r="G149" s="5" t="n"/>
      <c r="H149" s="5" t="n"/>
      <c r="I149" s="5">
        <f>IF(G149="","",G149-H149)</f>
        <v/>
      </c>
      <c r="K149" s="4">
        <f>IF(C149="","",C149+J149)</f>
        <v/>
      </c>
      <c r="L149">
        <f>IF(OR(K149="",I149&lt;=0),"",MAX(0,TODAY()-K149))</f>
        <v/>
      </c>
      <c r="M149">
        <f>IF(OR(K149="",I149&lt;=0),"",IF(TODAY()&lt;=K149,"未到期",IF(L149&lt;=30,"逾期1-30天",IF(L149&lt;=60,"逾期31-60天",IF(L149&lt;=90,"逾期61-90天","逾期90天以上")))))</f>
        <v/>
      </c>
      <c r="N149" s="4" t="n"/>
      <c r="O149">
        <f>IF(G149="","",IF(I149&lt;=0,"已付清",IF(F149&lt;&gt;"相符","暫緩（待比對）","待付款")))</f>
        <v/>
      </c>
    </row>
    <row r="150">
      <c r="C150" s="4" t="n"/>
      <c r="G150" s="5" t="n"/>
      <c r="H150" s="5" t="n"/>
      <c r="I150" s="5">
        <f>IF(G150="","",G150-H150)</f>
        <v/>
      </c>
      <c r="K150" s="4">
        <f>IF(C150="","",C150+J150)</f>
        <v/>
      </c>
      <c r="L150">
        <f>IF(OR(K150="",I150&lt;=0),"",MAX(0,TODAY()-K150))</f>
        <v/>
      </c>
      <c r="M150">
        <f>IF(OR(K150="",I150&lt;=0),"",IF(TODAY()&lt;=K150,"未到期",IF(L150&lt;=30,"逾期1-30天",IF(L150&lt;=60,"逾期31-60天",IF(L150&lt;=90,"逾期61-90天","逾期90天以上")))))</f>
        <v/>
      </c>
      <c r="N150" s="4" t="n"/>
      <c r="O150">
        <f>IF(G150="","",IF(I150&lt;=0,"已付清",IF(F150&lt;&gt;"相符","暫緩（待比對）","待付款")))</f>
        <v/>
      </c>
    </row>
    <row r="151">
      <c r="C151" s="4" t="n"/>
      <c r="G151" s="5" t="n"/>
      <c r="H151" s="5" t="n"/>
      <c r="I151" s="5">
        <f>IF(G151="","",G151-H151)</f>
        <v/>
      </c>
      <c r="K151" s="4">
        <f>IF(C151="","",C151+J151)</f>
        <v/>
      </c>
      <c r="L151">
        <f>IF(OR(K151="",I151&lt;=0),"",MAX(0,TODAY()-K151))</f>
        <v/>
      </c>
      <c r="M151">
        <f>IF(OR(K151="",I151&lt;=0),"",IF(TODAY()&lt;=K151,"未到期",IF(L151&lt;=30,"逾期1-30天",IF(L151&lt;=60,"逾期31-60天",IF(L151&lt;=90,"逾期61-90天","逾期90天以上")))))</f>
        <v/>
      </c>
      <c r="N151" s="4" t="n"/>
      <c r="O151">
        <f>IF(G151="","",IF(I151&lt;=0,"已付清",IF(F151&lt;&gt;"相符","暫緩（待比對）","待付款")))</f>
        <v/>
      </c>
    </row>
    <row r="152">
      <c r="C152" s="4" t="n"/>
      <c r="G152" s="5" t="n"/>
      <c r="H152" s="5" t="n"/>
      <c r="I152" s="5">
        <f>IF(G152="","",G152-H152)</f>
        <v/>
      </c>
      <c r="K152" s="4">
        <f>IF(C152="","",C152+J152)</f>
        <v/>
      </c>
      <c r="L152">
        <f>IF(OR(K152="",I152&lt;=0),"",MAX(0,TODAY()-K152))</f>
        <v/>
      </c>
      <c r="M152">
        <f>IF(OR(K152="",I152&lt;=0),"",IF(TODAY()&lt;=K152,"未到期",IF(L152&lt;=30,"逾期1-30天",IF(L152&lt;=60,"逾期31-60天",IF(L152&lt;=90,"逾期61-90天","逾期90天以上")))))</f>
        <v/>
      </c>
      <c r="N152" s="4" t="n"/>
      <c r="O152">
        <f>IF(G152="","",IF(I152&lt;=0,"已付清",IF(F152&lt;&gt;"相符","暫緩（待比對）","待付款")))</f>
        <v/>
      </c>
    </row>
    <row r="153">
      <c r="C153" s="4" t="n"/>
      <c r="G153" s="5" t="n"/>
      <c r="H153" s="5" t="n"/>
      <c r="I153" s="5">
        <f>IF(G153="","",G153-H153)</f>
        <v/>
      </c>
      <c r="K153" s="4">
        <f>IF(C153="","",C153+J153)</f>
        <v/>
      </c>
      <c r="L153">
        <f>IF(OR(K153="",I153&lt;=0),"",MAX(0,TODAY()-K153))</f>
        <v/>
      </c>
      <c r="M153">
        <f>IF(OR(K153="",I153&lt;=0),"",IF(TODAY()&lt;=K153,"未到期",IF(L153&lt;=30,"逾期1-30天",IF(L153&lt;=60,"逾期31-60天",IF(L153&lt;=90,"逾期61-90天","逾期90天以上")))))</f>
        <v/>
      </c>
      <c r="N153" s="4" t="n"/>
      <c r="O153">
        <f>IF(G153="","",IF(I153&lt;=0,"已付清",IF(F153&lt;&gt;"相符","暫緩（待比對）","待付款")))</f>
        <v/>
      </c>
    </row>
    <row r="154">
      <c r="C154" s="4" t="n"/>
      <c r="G154" s="5" t="n"/>
      <c r="H154" s="5" t="n"/>
      <c r="I154" s="5">
        <f>IF(G154="","",G154-H154)</f>
        <v/>
      </c>
      <c r="K154" s="4">
        <f>IF(C154="","",C154+J154)</f>
        <v/>
      </c>
      <c r="L154">
        <f>IF(OR(K154="",I154&lt;=0),"",MAX(0,TODAY()-K154))</f>
        <v/>
      </c>
      <c r="M154">
        <f>IF(OR(K154="",I154&lt;=0),"",IF(TODAY()&lt;=K154,"未到期",IF(L154&lt;=30,"逾期1-30天",IF(L154&lt;=60,"逾期31-60天",IF(L154&lt;=90,"逾期61-90天","逾期90天以上")))))</f>
        <v/>
      </c>
      <c r="N154" s="4" t="n"/>
      <c r="O154">
        <f>IF(G154="","",IF(I154&lt;=0,"已付清",IF(F154&lt;&gt;"相符","暫緩（待比對）","待付款")))</f>
        <v/>
      </c>
    </row>
    <row r="155">
      <c r="C155" s="4" t="n"/>
      <c r="G155" s="5" t="n"/>
      <c r="H155" s="5" t="n"/>
      <c r="I155" s="5">
        <f>IF(G155="","",G155-H155)</f>
        <v/>
      </c>
      <c r="K155" s="4">
        <f>IF(C155="","",C155+J155)</f>
        <v/>
      </c>
      <c r="L155">
        <f>IF(OR(K155="",I155&lt;=0),"",MAX(0,TODAY()-K155))</f>
        <v/>
      </c>
      <c r="M155">
        <f>IF(OR(K155="",I155&lt;=0),"",IF(TODAY()&lt;=K155,"未到期",IF(L155&lt;=30,"逾期1-30天",IF(L155&lt;=60,"逾期31-60天",IF(L155&lt;=90,"逾期61-90天","逾期90天以上")))))</f>
        <v/>
      </c>
      <c r="N155" s="4" t="n"/>
      <c r="O155">
        <f>IF(G155="","",IF(I155&lt;=0,"已付清",IF(F155&lt;&gt;"相符","暫緩（待比對）","待付款")))</f>
        <v/>
      </c>
    </row>
    <row r="156">
      <c r="C156" s="4" t="n"/>
      <c r="G156" s="5" t="n"/>
      <c r="H156" s="5" t="n"/>
      <c r="I156" s="5">
        <f>IF(G156="","",G156-H156)</f>
        <v/>
      </c>
      <c r="K156" s="4">
        <f>IF(C156="","",C156+J156)</f>
        <v/>
      </c>
      <c r="L156">
        <f>IF(OR(K156="",I156&lt;=0),"",MAX(0,TODAY()-K156))</f>
        <v/>
      </c>
      <c r="M156">
        <f>IF(OR(K156="",I156&lt;=0),"",IF(TODAY()&lt;=K156,"未到期",IF(L156&lt;=30,"逾期1-30天",IF(L156&lt;=60,"逾期31-60天",IF(L156&lt;=90,"逾期61-90天","逾期90天以上")))))</f>
        <v/>
      </c>
      <c r="N156" s="4" t="n"/>
      <c r="O156">
        <f>IF(G156="","",IF(I156&lt;=0,"已付清",IF(F156&lt;&gt;"相符","暫緩（待比對）","待付款")))</f>
        <v/>
      </c>
    </row>
    <row r="157">
      <c r="C157" s="4" t="n"/>
      <c r="G157" s="5" t="n"/>
      <c r="H157" s="5" t="n"/>
      <c r="I157" s="5">
        <f>IF(G157="","",G157-H157)</f>
        <v/>
      </c>
      <c r="K157" s="4">
        <f>IF(C157="","",C157+J157)</f>
        <v/>
      </c>
      <c r="L157">
        <f>IF(OR(K157="",I157&lt;=0),"",MAX(0,TODAY()-K157))</f>
        <v/>
      </c>
      <c r="M157">
        <f>IF(OR(K157="",I157&lt;=0),"",IF(TODAY()&lt;=K157,"未到期",IF(L157&lt;=30,"逾期1-30天",IF(L157&lt;=60,"逾期31-60天",IF(L157&lt;=90,"逾期61-90天","逾期90天以上")))))</f>
        <v/>
      </c>
      <c r="N157" s="4" t="n"/>
      <c r="O157">
        <f>IF(G157="","",IF(I157&lt;=0,"已付清",IF(F157&lt;&gt;"相符","暫緩（待比對）","待付款")))</f>
        <v/>
      </c>
    </row>
    <row r="158">
      <c r="C158" s="4" t="n"/>
      <c r="G158" s="5" t="n"/>
      <c r="H158" s="5" t="n"/>
      <c r="I158" s="5">
        <f>IF(G158="","",G158-H158)</f>
        <v/>
      </c>
      <c r="K158" s="4">
        <f>IF(C158="","",C158+J158)</f>
        <v/>
      </c>
      <c r="L158">
        <f>IF(OR(K158="",I158&lt;=0),"",MAX(0,TODAY()-K158))</f>
        <v/>
      </c>
      <c r="M158">
        <f>IF(OR(K158="",I158&lt;=0),"",IF(TODAY()&lt;=K158,"未到期",IF(L158&lt;=30,"逾期1-30天",IF(L158&lt;=60,"逾期31-60天",IF(L158&lt;=90,"逾期61-90天","逾期90天以上")))))</f>
        <v/>
      </c>
      <c r="N158" s="4" t="n"/>
      <c r="O158">
        <f>IF(G158="","",IF(I158&lt;=0,"已付清",IF(F158&lt;&gt;"相符","暫緩（待比對）","待付款")))</f>
        <v/>
      </c>
    </row>
    <row r="159">
      <c r="C159" s="4" t="n"/>
      <c r="G159" s="5" t="n"/>
      <c r="H159" s="5" t="n"/>
      <c r="I159" s="5">
        <f>IF(G159="","",G159-H159)</f>
        <v/>
      </c>
      <c r="K159" s="4">
        <f>IF(C159="","",C159+J159)</f>
        <v/>
      </c>
      <c r="L159">
        <f>IF(OR(K159="",I159&lt;=0),"",MAX(0,TODAY()-K159))</f>
        <v/>
      </c>
      <c r="M159">
        <f>IF(OR(K159="",I159&lt;=0),"",IF(TODAY()&lt;=K159,"未到期",IF(L159&lt;=30,"逾期1-30天",IF(L159&lt;=60,"逾期31-60天",IF(L159&lt;=90,"逾期61-90天","逾期90天以上")))))</f>
        <v/>
      </c>
      <c r="N159" s="4" t="n"/>
      <c r="O159">
        <f>IF(G159="","",IF(I159&lt;=0,"已付清",IF(F159&lt;&gt;"相符","暫緩（待比對）","待付款")))</f>
        <v/>
      </c>
    </row>
    <row r="160">
      <c r="C160" s="4" t="n"/>
      <c r="G160" s="5" t="n"/>
      <c r="H160" s="5" t="n"/>
      <c r="I160" s="5">
        <f>IF(G160="","",G160-H160)</f>
        <v/>
      </c>
      <c r="K160" s="4">
        <f>IF(C160="","",C160+J160)</f>
        <v/>
      </c>
      <c r="L160">
        <f>IF(OR(K160="",I160&lt;=0),"",MAX(0,TODAY()-K160))</f>
        <v/>
      </c>
      <c r="M160">
        <f>IF(OR(K160="",I160&lt;=0),"",IF(TODAY()&lt;=K160,"未到期",IF(L160&lt;=30,"逾期1-30天",IF(L160&lt;=60,"逾期31-60天",IF(L160&lt;=90,"逾期61-90天","逾期90天以上")))))</f>
        <v/>
      </c>
      <c r="N160" s="4" t="n"/>
      <c r="O160">
        <f>IF(G160="","",IF(I160&lt;=0,"已付清",IF(F160&lt;&gt;"相符","暫緩（待比對）","待付款")))</f>
        <v/>
      </c>
    </row>
    <row r="161">
      <c r="C161" s="4" t="n"/>
      <c r="G161" s="5" t="n"/>
      <c r="H161" s="5" t="n"/>
      <c r="I161" s="5">
        <f>IF(G161="","",G161-H161)</f>
        <v/>
      </c>
      <c r="K161" s="4">
        <f>IF(C161="","",C161+J161)</f>
        <v/>
      </c>
      <c r="L161">
        <f>IF(OR(K161="",I161&lt;=0),"",MAX(0,TODAY()-K161))</f>
        <v/>
      </c>
      <c r="M161">
        <f>IF(OR(K161="",I161&lt;=0),"",IF(TODAY()&lt;=K161,"未到期",IF(L161&lt;=30,"逾期1-30天",IF(L161&lt;=60,"逾期31-60天",IF(L161&lt;=90,"逾期61-90天","逾期90天以上")))))</f>
        <v/>
      </c>
      <c r="N161" s="4" t="n"/>
      <c r="O161">
        <f>IF(G161="","",IF(I161&lt;=0,"已付清",IF(F161&lt;&gt;"相符","暫緩（待比對）","待付款")))</f>
        <v/>
      </c>
    </row>
    <row r="162">
      <c r="C162" s="4" t="n"/>
      <c r="G162" s="5" t="n"/>
      <c r="H162" s="5" t="n"/>
      <c r="I162" s="5">
        <f>IF(G162="","",G162-H162)</f>
        <v/>
      </c>
      <c r="K162" s="4">
        <f>IF(C162="","",C162+J162)</f>
        <v/>
      </c>
      <c r="L162">
        <f>IF(OR(K162="",I162&lt;=0),"",MAX(0,TODAY()-K162))</f>
        <v/>
      </c>
      <c r="M162">
        <f>IF(OR(K162="",I162&lt;=0),"",IF(TODAY()&lt;=K162,"未到期",IF(L162&lt;=30,"逾期1-30天",IF(L162&lt;=60,"逾期31-60天",IF(L162&lt;=90,"逾期61-90天","逾期90天以上")))))</f>
        <v/>
      </c>
      <c r="N162" s="4" t="n"/>
      <c r="O162">
        <f>IF(G162="","",IF(I162&lt;=0,"已付清",IF(F162&lt;&gt;"相符","暫緩（待比對）","待付款")))</f>
        <v/>
      </c>
    </row>
    <row r="163">
      <c r="C163" s="4" t="n"/>
      <c r="G163" s="5" t="n"/>
      <c r="H163" s="5" t="n"/>
      <c r="I163" s="5">
        <f>IF(G163="","",G163-H163)</f>
        <v/>
      </c>
      <c r="K163" s="4">
        <f>IF(C163="","",C163+J163)</f>
        <v/>
      </c>
      <c r="L163">
        <f>IF(OR(K163="",I163&lt;=0),"",MAX(0,TODAY()-K163))</f>
        <v/>
      </c>
      <c r="M163">
        <f>IF(OR(K163="",I163&lt;=0),"",IF(TODAY()&lt;=K163,"未到期",IF(L163&lt;=30,"逾期1-30天",IF(L163&lt;=60,"逾期31-60天",IF(L163&lt;=90,"逾期61-90天","逾期90天以上")))))</f>
        <v/>
      </c>
      <c r="N163" s="4" t="n"/>
      <c r="O163">
        <f>IF(G163="","",IF(I163&lt;=0,"已付清",IF(F163&lt;&gt;"相符","暫緩（待比對）","待付款")))</f>
        <v/>
      </c>
    </row>
    <row r="164">
      <c r="C164" s="4" t="n"/>
      <c r="G164" s="5" t="n"/>
      <c r="H164" s="5" t="n"/>
      <c r="I164" s="5">
        <f>IF(G164="","",G164-H164)</f>
        <v/>
      </c>
      <c r="K164" s="4">
        <f>IF(C164="","",C164+J164)</f>
        <v/>
      </c>
      <c r="L164">
        <f>IF(OR(K164="",I164&lt;=0),"",MAX(0,TODAY()-K164))</f>
        <v/>
      </c>
      <c r="M164">
        <f>IF(OR(K164="",I164&lt;=0),"",IF(TODAY()&lt;=K164,"未到期",IF(L164&lt;=30,"逾期1-30天",IF(L164&lt;=60,"逾期31-60天",IF(L164&lt;=90,"逾期61-90天","逾期90天以上")))))</f>
        <v/>
      </c>
      <c r="N164" s="4" t="n"/>
      <c r="O164">
        <f>IF(G164="","",IF(I164&lt;=0,"已付清",IF(F164&lt;&gt;"相符","暫緩（待比對）","待付款")))</f>
        <v/>
      </c>
    </row>
    <row r="165">
      <c r="C165" s="4" t="n"/>
      <c r="G165" s="5" t="n"/>
      <c r="H165" s="5" t="n"/>
      <c r="I165" s="5">
        <f>IF(G165="","",G165-H165)</f>
        <v/>
      </c>
      <c r="K165" s="4">
        <f>IF(C165="","",C165+J165)</f>
        <v/>
      </c>
      <c r="L165">
        <f>IF(OR(K165="",I165&lt;=0),"",MAX(0,TODAY()-K165))</f>
        <v/>
      </c>
      <c r="M165">
        <f>IF(OR(K165="",I165&lt;=0),"",IF(TODAY()&lt;=K165,"未到期",IF(L165&lt;=30,"逾期1-30天",IF(L165&lt;=60,"逾期31-60天",IF(L165&lt;=90,"逾期61-90天","逾期90天以上")))))</f>
        <v/>
      </c>
      <c r="N165" s="4" t="n"/>
      <c r="O165">
        <f>IF(G165="","",IF(I165&lt;=0,"已付清",IF(F165&lt;&gt;"相符","暫緩（待比對）","待付款")))</f>
        <v/>
      </c>
    </row>
    <row r="166">
      <c r="C166" s="4" t="n"/>
      <c r="G166" s="5" t="n"/>
      <c r="H166" s="5" t="n"/>
      <c r="I166" s="5">
        <f>IF(G166="","",G166-H166)</f>
        <v/>
      </c>
      <c r="K166" s="4">
        <f>IF(C166="","",C166+J166)</f>
        <v/>
      </c>
      <c r="L166">
        <f>IF(OR(K166="",I166&lt;=0),"",MAX(0,TODAY()-K166))</f>
        <v/>
      </c>
      <c r="M166">
        <f>IF(OR(K166="",I166&lt;=0),"",IF(TODAY()&lt;=K166,"未到期",IF(L166&lt;=30,"逾期1-30天",IF(L166&lt;=60,"逾期31-60天",IF(L166&lt;=90,"逾期61-90天","逾期90天以上")))))</f>
        <v/>
      </c>
      <c r="N166" s="4" t="n"/>
      <c r="O166">
        <f>IF(G166="","",IF(I166&lt;=0,"已付清",IF(F166&lt;&gt;"相符","暫緩（待比對）","待付款")))</f>
        <v/>
      </c>
    </row>
    <row r="167">
      <c r="C167" s="4" t="n"/>
      <c r="G167" s="5" t="n"/>
      <c r="H167" s="5" t="n"/>
      <c r="I167" s="5">
        <f>IF(G167="","",G167-H167)</f>
        <v/>
      </c>
      <c r="K167" s="4">
        <f>IF(C167="","",C167+J167)</f>
        <v/>
      </c>
      <c r="L167">
        <f>IF(OR(K167="",I167&lt;=0),"",MAX(0,TODAY()-K167))</f>
        <v/>
      </c>
      <c r="M167">
        <f>IF(OR(K167="",I167&lt;=0),"",IF(TODAY()&lt;=K167,"未到期",IF(L167&lt;=30,"逾期1-30天",IF(L167&lt;=60,"逾期31-60天",IF(L167&lt;=90,"逾期61-90天","逾期90天以上")))))</f>
        <v/>
      </c>
      <c r="N167" s="4" t="n"/>
      <c r="O167">
        <f>IF(G167="","",IF(I167&lt;=0,"已付清",IF(F167&lt;&gt;"相符","暫緩（待比對）","待付款")))</f>
        <v/>
      </c>
    </row>
    <row r="168">
      <c r="C168" s="4" t="n"/>
      <c r="G168" s="5" t="n"/>
      <c r="H168" s="5" t="n"/>
      <c r="I168" s="5">
        <f>IF(G168="","",G168-H168)</f>
        <v/>
      </c>
      <c r="K168" s="4">
        <f>IF(C168="","",C168+J168)</f>
        <v/>
      </c>
      <c r="L168">
        <f>IF(OR(K168="",I168&lt;=0),"",MAX(0,TODAY()-K168))</f>
        <v/>
      </c>
      <c r="M168">
        <f>IF(OR(K168="",I168&lt;=0),"",IF(TODAY()&lt;=K168,"未到期",IF(L168&lt;=30,"逾期1-30天",IF(L168&lt;=60,"逾期31-60天",IF(L168&lt;=90,"逾期61-90天","逾期90天以上")))))</f>
        <v/>
      </c>
      <c r="N168" s="4" t="n"/>
      <c r="O168">
        <f>IF(G168="","",IF(I168&lt;=0,"已付清",IF(F168&lt;&gt;"相符","暫緩（待比對）","待付款")))</f>
        <v/>
      </c>
    </row>
    <row r="169">
      <c r="C169" s="4" t="n"/>
      <c r="G169" s="5" t="n"/>
      <c r="H169" s="5" t="n"/>
      <c r="I169" s="5">
        <f>IF(G169="","",G169-H169)</f>
        <v/>
      </c>
      <c r="K169" s="4">
        <f>IF(C169="","",C169+J169)</f>
        <v/>
      </c>
      <c r="L169">
        <f>IF(OR(K169="",I169&lt;=0),"",MAX(0,TODAY()-K169))</f>
        <v/>
      </c>
      <c r="M169">
        <f>IF(OR(K169="",I169&lt;=0),"",IF(TODAY()&lt;=K169,"未到期",IF(L169&lt;=30,"逾期1-30天",IF(L169&lt;=60,"逾期31-60天",IF(L169&lt;=90,"逾期61-90天","逾期90天以上")))))</f>
        <v/>
      </c>
      <c r="N169" s="4" t="n"/>
      <c r="O169">
        <f>IF(G169="","",IF(I169&lt;=0,"已付清",IF(F169&lt;&gt;"相符","暫緩（待比對）","待付款")))</f>
        <v/>
      </c>
    </row>
    <row r="170">
      <c r="C170" s="4" t="n"/>
      <c r="G170" s="5" t="n"/>
      <c r="H170" s="5" t="n"/>
      <c r="I170" s="5">
        <f>IF(G170="","",G170-H170)</f>
        <v/>
      </c>
      <c r="K170" s="4">
        <f>IF(C170="","",C170+J170)</f>
        <v/>
      </c>
      <c r="L170">
        <f>IF(OR(K170="",I170&lt;=0),"",MAX(0,TODAY()-K170))</f>
        <v/>
      </c>
      <c r="M170">
        <f>IF(OR(K170="",I170&lt;=0),"",IF(TODAY()&lt;=K170,"未到期",IF(L170&lt;=30,"逾期1-30天",IF(L170&lt;=60,"逾期31-60天",IF(L170&lt;=90,"逾期61-90天","逾期90天以上")))))</f>
        <v/>
      </c>
      <c r="N170" s="4" t="n"/>
      <c r="O170">
        <f>IF(G170="","",IF(I170&lt;=0,"已付清",IF(F170&lt;&gt;"相符","暫緩（待比對）","待付款")))</f>
        <v/>
      </c>
    </row>
    <row r="171">
      <c r="C171" s="4" t="n"/>
      <c r="G171" s="5" t="n"/>
      <c r="H171" s="5" t="n"/>
      <c r="I171" s="5">
        <f>IF(G171="","",G171-H171)</f>
        <v/>
      </c>
      <c r="K171" s="4">
        <f>IF(C171="","",C171+J171)</f>
        <v/>
      </c>
      <c r="L171">
        <f>IF(OR(K171="",I171&lt;=0),"",MAX(0,TODAY()-K171))</f>
        <v/>
      </c>
      <c r="M171">
        <f>IF(OR(K171="",I171&lt;=0),"",IF(TODAY()&lt;=K171,"未到期",IF(L171&lt;=30,"逾期1-30天",IF(L171&lt;=60,"逾期31-60天",IF(L171&lt;=90,"逾期61-90天","逾期90天以上")))))</f>
        <v/>
      </c>
      <c r="N171" s="4" t="n"/>
      <c r="O171">
        <f>IF(G171="","",IF(I171&lt;=0,"已付清",IF(F171&lt;&gt;"相符","暫緩（待比對）","待付款")))</f>
        <v/>
      </c>
    </row>
    <row r="172">
      <c r="C172" s="4" t="n"/>
      <c r="G172" s="5" t="n"/>
      <c r="H172" s="5" t="n"/>
      <c r="I172" s="5">
        <f>IF(G172="","",G172-H172)</f>
        <v/>
      </c>
      <c r="K172" s="4">
        <f>IF(C172="","",C172+J172)</f>
        <v/>
      </c>
      <c r="L172">
        <f>IF(OR(K172="",I172&lt;=0),"",MAX(0,TODAY()-K172))</f>
        <v/>
      </c>
      <c r="M172">
        <f>IF(OR(K172="",I172&lt;=0),"",IF(TODAY()&lt;=K172,"未到期",IF(L172&lt;=30,"逾期1-30天",IF(L172&lt;=60,"逾期31-60天",IF(L172&lt;=90,"逾期61-90天","逾期90天以上")))))</f>
        <v/>
      </c>
      <c r="N172" s="4" t="n"/>
      <c r="O172">
        <f>IF(G172="","",IF(I172&lt;=0,"已付清",IF(F172&lt;&gt;"相符","暫緩（待比對）","待付款")))</f>
        <v/>
      </c>
    </row>
    <row r="173">
      <c r="C173" s="4" t="n"/>
      <c r="G173" s="5" t="n"/>
      <c r="H173" s="5" t="n"/>
      <c r="I173" s="5">
        <f>IF(G173="","",G173-H173)</f>
        <v/>
      </c>
      <c r="K173" s="4">
        <f>IF(C173="","",C173+J173)</f>
        <v/>
      </c>
      <c r="L173">
        <f>IF(OR(K173="",I173&lt;=0),"",MAX(0,TODAY()-K173))</f>
        <v/>
      </c>
      <c r="M173">
        <f>IF(OR(K173="",I173&lt;=0),"",IF(TODAY()&lt;=K173,"未到期",IF(L173&lt;=30,"逾期1-30天",IF(L173&lt;=60,"逾期31-60天",IF(L173&lt;=90,"逾期61-90天","逾期90天以上")))))</f>
        <v/>
      </c>
      <c r="N173" s="4" t="n"/>
      <c r="O173">
        <f>IF(G173="","",IF(I173&lt;=0,"已付清",IF(F173&lt;&gt;"相符","暫緩（待比對）","待付款")))</f>
        <v/>
      </c>
    </row>
    <row r="174">
      <c r="C174" s="4" t="n"/>
      <c r="G174" s="5" t="n"/>
      <c r="H174" s="5" t="n"/>
      <c r="I174" s="5">
        <f>IF(G174="","",G174-H174)</f>
        <v/>
      </c>
      <c r="K174" s="4">
        <f>IF(C174="","",C174+J174)</f>
        <v/>
      </c>
      <c r="L174">
        <f>IF(OR(K174="",I174&lt;=0),"",MAX(0,TODAY()-K174))</f>
        <v/>
      </c>
      <c r="M174">
        <f>IF(OR(K174="",I174&lt;=0),"",IF(TODAY()&lt;=K174,"未到期",IF(L174&lt;=30,"逾期1-30天",IF(L174&lt;=60,"逾期31-60天",IF(L174&lt;=90,"逾期61-90天","逾期90天以上")))))</f>
        <v/>
      </c>
      <c r="N174" s="4" t="n"/>
      <c r="O174">
        <f>IF(G174="","",IF(I174&lt;=0,"已付清",IF(F174&lt;&gt;"相符","暫緩（待比對）","待付款")))</f>
        <v/>
      </c>
    </row>
    <row r="175">
      <c r="C175" s="4" t="n"/>
      <c r="G175" s="5" t="n"/>
      <c r="H175" s="5" t="n"/>
      <c r="I175" s="5">
        <f>IF(G175="","",G175-H175)</f>
        <v/>
      </c>
      <c r="K175" s="4">
        <f>IF(C175="","",C175+J175)</f>
        <v/>
      </c>
      <c r="L175">
        <f>IF(OR(K175="",I175&lt;=0),"",MAX(0,TODAY()-K175))</f>
        <v/>
      </c>
      <c r="M175">
        <f>IF(OR(K175="",I175&lt;=0),"",IF(TODAY()&lt;=K175,"未到期",IF(L175&lt;=30,"逾期1-30天",IF(L175&lt;=60,"逾期31-60天",IF(L175&lt;=90,"逾期61-90天","逾期90天以上")))))</f>
        <v/>
      </c>
      <c r="N175" s="4" t="n"/>
      <c r="O175">
        <f>IF(G175="","",IF(I175&lt;=0,"已付清",IF(F175&lt;&gt;"相符","暫緩（待比對）","待付款")))</f>
        <v/>
      </c>
    </row>
    <row r="176">
      <c r="C176" s="4" t="n"/>
      <c r="G176" s="5" t="n"/>
      <c r="H176" s="5" t="n"/>
      <c r="I176" s="5">
        <f>IF(G176="","",G176-H176)</f>
        <v/>
      </c>
      <c r="K176" s="4">
        <f>IF(C176="","",C176+J176)</f>
        <v/>
      </c>
      <c r="L176">
        <f>IF(OR(K176="",I176&lt;=0),"",MAX(0,TODAY()-K176))</f>
        <v/>
      </c>
      <c r="M176">
        <f>IF(OR(K176="",I176&lt;=0),"",IF(TODAY()&lt;=K176,"未到期",IF(L176&lt;=30,"逾期1-30天",IF(L176&lt;=60,"逾期31-60天",IF(L176&lt;=90,"逾期61-90天","逾期90天以上")))))</f>
        <v/>
      </c>
      <c r="N176" s="4" t="n"/>
      <c r="O176">
        <f>IF(G176="","",IF(I176&lt;=0,"已付清",IF(F176&lt;&gt;"相符","暫緩（待比對）","待付款")))</f>
        <v/>
      </c>
    </row>
    <row r="177">
      <c r="C177" s="4" t="n"/>
      <c r="G177" s="5" t="n"/>
      <c r="H177" s="5" t="n"/>
      <c r="I177" s="5">
        <f>IF(G177="","",G177-H177)</f>
        <v/>
      </c>
      <c r="K177" s="4">
        <f>IF(C177="","",C177+J177)</f>
        <v/>
      </c>
      <c r="L177">
        <f>IF(OR(K177="",I177&lt;=0),"",MAX(0,TODAY()-K177))</f>
        <v/>
      </c>
      <c r="M177">
        <f>IF(OR(K177="",I177&lt;=0),"",IF(TODAY()&lt;=K177,"未到期",IF(L177&lt;=30,"逾期1-30天",IF(L177&lt;=60,"逾期31-60天",IF(L177&lt;=90,"逾期61-90天","逾期90天以上")))))</f>
        <v/>
      </c>
      <c r="N177" s="4" t="n"/>
      <c r="O177">
        <f>IF(G177="","",IF(I177&lt;=0,"已付清",IF(F177&lt;&gt;"相符","暫緩（待比對）","待付款")))</f>
        <v/>
      </c>
    </row>
    <row r="178">
      <c r="C178" s="4" t="n"/>
      <c r="G178" s="5" t="n"/>
      <c r="H178" s="5" t="n"/>
      <c r="I178" s="5">
        <f>IF(G178="","",G178-H178)</f>
        <v/>
      </c>
      <c r="K178" s="4">
        <f>IF(C178="","",C178+J178)</f>
        <v/>
      </c>
      <c r="L178">
        <f>IF(OR(K178="",I178&lt;=0),"",MAX(0,TODAY()-K178))</f>
        <v/>
      </c>
      <c r="M178">
        <f>IF(OR(K178="",I178&lt;=0),"",IF(TODAY()&lt;=K178,"未到期",IF(L178&lt;=30,"逾期1-30天",IF(L178&lt;=60,"逾期31-60天",IF(L178&lt;=90,"逾期61-90天","逾期90天以上")))))</f>
        <v/>
      </c>
      <c r="N178" s="4" t="n"/>
      <c r="O178">
        <f>IF(G178="","",IF(I178&lt;=0,"已付清",IF(F178&lt;&gt;"相符","暫緩（待比對）","待付款")))</f>
        <v/>
      </c>
    </row>
    <row r="179">
      <c r="C179" s="4" t="n"/>
      <c r="G179" s="5" t="n"/>
      <c r="H179" s="5" t="n"/>
      <c r="I179" s="5">
        <f>IF(G179="","",G179-H179)</f>
        <v/>
      </c>
      <c r="K179" s="4">
        <f>IF(C179="","",C179+J179)</f>
        <v/>
      </c>
      <c r="L179">
        <f>IF(OR(K179="",I179&lt;=0),"",MAX(0,TODAY()-K179))</f>
        <v/>
      </c>
      <c r="M179">
        <f>IF(OR(K179="",I179&lt;=0),"",IF(TODAY()&lt;=K179,"未到期",IF(L179&lt;=30,"逾期1-30天",IF(L179&lt;=60,"逾期31-60天",IF(L179&lt;=90,"逾期61-90天","逾期90天以上")))))</f>
        <v/>
      </c>
      <c r="N179" s="4" t="n"/>
      <c r="O179">
        <f>IF(G179="","",IF(I179&lt;=0,"已付清",IF(F179&lt;&gt;"相符","暫緩（待比對）","待付款")))</f>
        <v/>
      </c>
    </row>
    <row r="180">
      <c r="C180" s="4" t="n"/>
      <c r="G180" s="5" t="n"/>
      <c r="H180" s="5" t="n"/>
      <c r="I180" s="5">
        <f>IF(G180="","",G180-H180)</f>
        <v/>
      </c>
      <c r="K180" s="4">
        <f>IF(C180="","",C180+J180)</f>
        <v/>
      </c>
      <c r="L180">
        <f>IF(OR(K180="",I180&lt;=0),"",MAX(0,TODAY()-K180))</f>
        <v/>
      </c>
      <c r="M180">
        <f>IF(OR(K180="",I180&lt;=0),"",IF(TODAY()&lt;=K180,"未到期",IF(L180&lt;=30,"逾期1-30天",IF(L180&lt;=60,"逾期31-60天",IF(L180&lt;=90,"逾期61-90天","逾期90天以上")))))</f>
        <v/>
      </c>
      <c r="N180" s="4" t="n"/>
      <c r="O180">
        <f>IF(G180="","",IF(I180&lt;=0,"已付清",IF(F180&lt;&gt;"相符","暫緩（待比對）","待付款")))</f>
        <v/>
      </c>
    </row>
    <row r="181">
      <c r="C181" s="4" t="n"/>
      <c r="G181" s="5" t="n"/>
      <c r="H181" s="5" t="n"/>
      <c r="I181" s="5">
        <f>IF(G181="","",G181-H181)</f>
        <v/>
      </c>
      <c r="K181" s="4">
        <f>IF(C181="","",C181+J181)</f>
        <v/>
      </c>
      <c r="L181">
        <f>IF(OR(K181="",I181&lt;=0),"",MAX(0,TODAY()-K181))</f>
        <v/>
      </c>
      <c r="M181">
        <f>IF(OR(K181="",I181&lt;=0),"",IF(TODAY()&lt;=K181,"未到期",IF(L181&lt;=30,"逾期1-30天",IF(L181&lt;=60,"逾期31-60天",IF(L181&lt;=90,"逾期61-90天","逾期90天以上")))))</f>
        <v/>
      </c>
      <c r="N181" s="4" t="n"/>
      <c r="O181">
        <f>IF(G181="","",IF(I181&lt;=0,"已付清",IF(F181&lt;&gt;"相符","暫緩（待比對）","待付款")))</f>
        <v/>
      </c>
    </row>
    <row r="182">
      <c r="C182" s="4" t="n"/>
      <c r="G182" s="5" t="n"/>
      <c r="H182" s="5" t="n"/>
      <c r="I182" s="5">
        <f>IF(G182="","",G182-H182)</f>
        <v/>
      </c>
      <c r="K182" s="4">
        <f>IF(C182="","",C182+J182)</f>
        <v/>
      </c>
      <c r="L182">
        <f>IF(OR(K182="",I182&lt;=0),"",MAX(0,TODAY()-K182))</f>
        <v/>
      </c>
      <c r="M182">
        <f>IF(OR(K182="",I182&lt;=0),"",IF(TODAY()&lt;=K182,"未到期",IF(L182&lt;=30,"逾期1-30天",IF(L182&lt;=60,"逾期31-60天",IF(L182&lt;=90,"逾期61-90天","逾期90天以上")))))</f>
        <v/>
      </c>
      <c r="N182" s="4" t="n"/>
      <c r="O182">
        <f>IF(G182="","",IF(I182&lt;=0,"已付清",IF(F182&lt;&gt;"相符","暫緩（待比對）","待付款")))</f>
        <v/>
      </c>
    </row>
    <row r="183">
      <c r="C183" s="4" t="n"/>
      <c r="G183" s="5" t="n"/>
      <c r="H183" s="5" t="n"/>
      <c r="I183" s="5">
        <f>IF(G183="","",G183-H183)</f>
        <v/>
      </c>
      <c r="K183" s="4">
        <f>IF(C183="","",C183+J183)</f>
        <v/>
      </c>
      <c r="L183">
        <f>IF(OR(K183="",I183&lt;=0),"",MAX(0,TODAY()-K183))</f>
        <v/>
      </c>
      <c r="M183">
        <f>IF(OR(K183="",I183&lt;=0),"",IF(TODAY()&lt;=K183,"未到期",IF(L183&lt;=30,"逾期1-30天",IF(L183&lt;=60,"逾期31-60天",IF(L183&lt;=90,"逾期61-90天","逾期90天以上")))))</f>
        <v/>
      </c>
      <c r="N183" s="4" t="n"/>
      <c r="O183">
        <f>IF(G183="","",IF(I183&lt;=0,"已付清",IF(F183&lt;&gt;"相符","暫緩（待比對）","待付款")))</f>
        <v/>
      </c>
    </row>
    <row r="184">
      <c r="C184" s="4" t="n"/>
      <c r="G184" s="5" t="n"/>
      <c r="H184" s="5" t="n"/>
      <c r="I184" s="5">
        <f>IF(G184="","",G184-H184)</f>
        <v/>
      </c>
      <c r="K184" s="4">
        <f>IF(C184="","",C184+J184)</f>
        <v/>
      </c>
      <c r="L184">
        <f>IF(OR(K184="",I184&lt;=0),"",MAX(0,TODAY()-K184))</f>
        <v/>
      </c>
      <c r="M184">
        <f>IF(OR(K184="",I184&lt;=0),"",IF(TODAY()&lt;=K184,"未到期",IF(L184&lt;=30,"逾期1-30天",IF(L184&lt;=60,"逾期31-60天",IF(L184&lt;=90,"逾期61-90天","逾期90天以上")))))</f>
        <v/>
      </c>
      <c r="N184" s="4" t="n"/>
      <c r="O184">
        <f>IF(G184="","",IF(I184&lt;=0,"已付清",IF(F184&lt;&gt;"相符","暫緩（待比對）","待付款")))</f>
        <v/>
      </c>
    </row>
    <row r="185">
      <c r="C185" s="4" t="n"/>
      <c r="G185" s="5" t="n"/>
      <c r="H185" s="5" t="n"/>
      <c r="I185" s="5">
        <f>IF(G185="","",G185-H185)</f>
        <v/>
      </c>
      <c r="K185" s="4">
        <f>IF(C185="","",C185+J185)</f>
        <v/>
      </c>
      <c r="L185">
        <f>IF(OR(K185="",I185&lt;=0),"",MAX(0,TODAY()-K185))</f>
        <v/>
      </c>
      <c r="M185">
        <f>IF(OR(K185="",I185&lt;=0),"",IF(TODAY()&lt;=K185,"未到期",IF(L185&lt;=30,"逾期1-30天",IF(L185&lt;=60,"逾期31-60天",IF(L185&lt;=90,"逾期61-90天","逾期90天以上")))))</f>
        <v/>
      </c>
      <c r="N185" s="4" t="n"/>
      <c r="O185">
        <f>IF(G185="","",IF(I185&lt;=0,"已付清",IF(F185&lt;&gt;"相符","暫緩（待比對）","待付款")))</f>
        <v/>
      </c>
    </row>
    <row r="186">
      <c r="C186" s="4" t="n"/>
      <c r="G186" s="5" t="n"/>
      <c r="H186" s="5" t="n"/>
      <c r="I186" s="5">
        <f>IF(G186="","",G186-H186)</f>
        <v/>
      </c>
      <c r="K186" s="4">
        <f>IF(C186="","",C186+J186)</f>
        <v/>
      </c>
      <c r="L186">
        <f>IF(OR(K186="",I186&lt;=0),"",MAX(0,TODAY()-K186))</f>
        <v/>
      </c>
      <c r="M186">
        <f>IF(OR(K186="",I186&lt;=0),"",IF(TODAY()&lt;=K186,"未到期",IF(L186&lt;=30,"逾期1-30天",IF(L186&lt;=60,"逾期31-60天",IF(L186&lt;=90,"逾期61-90天","逾期90天以上")))))</f>
        <v/>
      </c>
      <c r="N186" s="4" t="n"/>
      <c r="O186">
        <f>IF(G186="","",IF(I186&lt;=0,"已付清",IF(F186&lt;&gt;"相符","暫緩（待比對）","待付款")))</f>
        <v/>
      </c>
    </row>
    <row r="187">
      <c r="C187" s="4" t="n"/>
      <c r="G187" s="5" t="n"/>
      <c r="H187" s="5" t="n"/>
      <c r="I187" s="5">
        <f>IF(G187="","",G187-H187)</f>
        <v/>
      </c>
      <c r="K187" s="4">
        <f>IF(C187="","",C187+J187)</f>
        <v/>
      </c>
      <c r="L187">
        <f>IF(OR(K187="",I187&lt;=0),"",MAX(0,TODAY()-K187))</f>
        <v/>
      </c>
      <c r="M187">
        <f>IF(OR(K187="",I187&lt;=0),"",IF(TODAY()&lt;=K187,"未到期",IF(L187&lt;=30,"逾期1-30天",IF(L187&lt;=60,"逾期31-60天",IF(L187&lt;=90,"逾期61-90天","逾期90天以上")))))</f>
        <v/>
      </c>
      <c r="N187" s="4" t="n"/>
      <c r="O187">
        <f>IF(G187="","",IF(I187&lt;=0,"已付清",IF(F187&lt;&gt;"相符","暫緩（待比對）","待付款")))</f>
        <v/>
      </c>
    </row>
    <row r="188">
      <c r="C188" s="4" t="n"/>
      <c r="G188" s="5" t="n"/>
      <c r="H188" s="5" t="n"/>
      <c r="I188" s="5">
        <f>IF(G188="","",G188-H188)</f>
        <v/>
      </c>
      <c r="K188" s="4">
        <f>IF(C188="","",C188+J188)</f>
        <v/>
      </c>
      <c r="L188">
        <f>IF(OR(K188="",I188&lt;=0),"",MAX(0,TODAY()-K188))</f>
        <v/>
      </c>
      <c r="M188">
        <f>IF(OR(K188="",I188&lt;=0),"",IF(TODAY()&lt;=K188,"未到期",IF(L188&lt;=30,"逾期1-30天",IF(L188&lt;=60,"逾期31-60天",IF(L188&lt;=90,"逾期61-90天","逾期90天以上")))))</f>
        <v/>
      </c>
      <c r="N188" s="4" t="n"/>
      <c r="O188">
        <f>IF(G188="","",IF(I188&lt;=0,"已付清",IF(F188&lt;&gt;"相符","暫緩（待比對）","待付款")))</f>
        <v/>
      </c>
    </row>
    <row r="189">
      <c r="C189" s="4" t="n"/>
      <c r="G189" s="5" t="n"/>
      <c r="H189" s="5" t="n"/>
      <c r="I189" s="5">
        <f>IF(G189="","",G189-H189)</f>
        <v/>
      </c>
      <c r="K189" s="4">
        <f>IF(C189="","",C189+J189)</f>
        <v/>
      </c>
      <c r="L189">
        <f>IF(OR(K189="",I189&lt;=0),"",MAX(0,TODAY()-K189))</f>
        <v/>
      </c>
      <c r="M189">
        <f>IF(OR(K189="",I189&lt;=0),"",IF(TODAY()&lt;=K189,"未到期",IF(L189&lt;=30,"逾期1-30天",IF(L189&lt;=60,"逾期31-60天",IF(L189&lt;=90,"逾期61-90天","逾期90天以上")))))</f>
        <v/>
      </c>
      <c r="N189" s="4" t="n"/>
      <c r="O189">
        <f>IF(G189="","",IF(I189&lt;=0,"已付清",IF(F189&lt;&gt;"相符","暫緩（待比對）","待付款")))</f>
        <v/>
      </c>
    </row>
    <row r="190">
      <c r="C190" s="4" t="n"/>
      <c r="G190" s="5" t="n"/>
      <c r="H190" s="5" t="n"/>
      <c r="I190" s="5">
        <f>IF(G190="","",G190-H190)</f>
        <v/>
      </c>
      <c r="K190" s="4">
        <f>IF(C190="","",C190+J190)</f>
        <v/>
      </c>
      <c r="L190">
        <f>IF(OR(K190="",I190&lt;=0),"",MAX(0,TODAY()-K190))</f>
        <v/>
      </c>
      <c r="M190">
        <f>IF(OR(K190="",I190&lt;=0),"",IF(TODAY()&lt;=K190,"未到期",IF(L190&lt;=30,"逾期1-30天",IF(L190&lt;=60,"逾期31-60天",IF(L190&lt;=90,"逾期61-90天","逾期90天以上")))))</f>
        <v/>
      </c>
      <c r="N190" s="4" t="n"/>
      <c r="O190">
        <f>IF(G190="","",IF(I190&lt;=0,"已付清",IF(F190&lt;&gt;"相符","暫緩（待比對）","待付款")))</f>
        <v/>
      </c>
    </row>
    <row r="191">
      <c r="C191" s="4" t="n"/>
      <c r="G191" s="5" t="n"/>
      <c r="H191" s="5" t="n"/>
      <c r="I191" s="5">
        <f>IF(G191="","",G191-H191)</f>
        <v/>
      </c>
      <c r="K191" s="4">
        <f>IF(C191="","",C191+J191)</f>
        <v/>
      </c>
      <c r="L191">
        <f>IF(OR(K191="",I191&lt;=0),"",MAX(0,TODAY()-K191))</f>
        <v/>
      </c>
      <c r="M191">
        <f>IF(OR(K191="",I191&lt;=0),"",IF(TODAY()&lt;=K191,"未到期",IF(L191&lt;=30,"逾期1-30天",IF(L191&lt;=60,"逾期31-60天",IF(L191&lt;=90,"逾期61-90天","逾期90天以上")))))</f>
        <v/>
      </c>
      <c r="N191" s="4" t="n"/>
      <c r="O191">
        <f>IF(G191="","",IF(I191&lt;=0,"已付清",IF(F191&lt;&gt;"相符","暫緩（待比對）","待付款")))</f>
        <v/>
      </c>
    </row>
    <row r="192">
      <c r="C192" s="4" t="n"/>
      <c r="G192" s="5" t="n"/>
      <c r="H192" s="5" t="n"/>
      <c r="I192" s="5">
        <f>IF(G192="","",G192-H192)</f>
        <v/>
      </c>
      <c r="K192" s="4">
        <f>IF(C192="","",C192+J192)</f>
        <v/>
      </c>
      <c r="L192">
        <f>IF(OR(K192="",I192&lt;=0),"",MAX(0,TODAY()-K192))</f>
        <v/>
      </c>
      <c r="M192">
        <f>IF(OR(K192="",I192&lt;=0),"",IF(TODAY()&lt;=K192,"未到期",IF(L192&lt;=30,"逾期1-30天",IF(L192&lt;=60,"逾期31-60天",IF(L192&lt;=90,"逾期61-90天","逾期90天以上")))))</f>
        <v/>
      </c>
      <c r="N192" s="4" t="n"/>
      <c r="O192">
        <f>IF(G192="","",IF(I192&lt;=0,"已付清",IF(F192&lt;&gt;"相符","暫緩（待比對）","待付款")))</f>
        <v/>
      </c>
    </row>
    <row r="193">
      <c r="C193" s="4" t="n"/>
      <c r="G193" s="5" t="n"/>
      <c r="H193" s="5" t="n"/>
      <c r="I193" s="5">
        <f>IF(G193="","",G193-H193)</f>
        <v/>
      </c>
      <c r="K193" s="4">
        <f>IF(C193="","",C193+J193)</f>
        <v/>
      </c>
      <c r="L193">
        <f>IF(OR(K193="",I193&lt;=0),"",MAX(0,TODAY()-K193))</f>
        <v/>
      </c>
      <c r="M193">
        <f>IF(OR(K193="",I193&lt;=0),"",IF(TODAY()&lt;=K193,"未到期",IF(L193&lt;=30,"逾期1-30天",IF(L193&lt;=60,"逾期31-60天",IF(L193&lt;=90,"逾期61-90天","逾期90天以上")))))</f>
        <v/>
      </c>
      <c r="N193" s="4" t="n"/>
      <c r="O193">
        <f>IF(G193="","",IF(I193&lt;=0,"已付清",IF(F193&lt;&gt;"相符","暫緩（待比對）","待付款")))</f>
        <v/>
      </c>
    </row>
    <row r="194">
      <c r="C194" s="4" t="n"/>
      <c r="G194" s="5" t="n"/>
      <c r="H194" s="5" t="n"/>
      <c r="I194" s="5">
        <f>IF(G194="","",G194-H194)</f>
        <v/>
      </c>
      <c r="K194" s="4">
        <f>IF(C194="","",C194+J194)</f>
        <v/>
      </c>
      <c r="L194">
        <f>IF(OR(K194="",I194&lt;=0),"",MAX(0,TODAY()-K194))</f>
        <v/>
      </c>
      <c r="M194">
        <f>IF(OR(K194="",I194&lt;=0),"",IF(TODAY()&lt;=K194,"未到期",IF(L194&lt;=30,"逾期1-30天",IF(L194&lt;=60,"逾期31-60天",IF(L194&lt;=90,"逾期61-90天","逾期90天以上")))))</f>
        <v/>
      </c>
      <c r="N194" s="4" t="n"/>
      <c r="O194">
        <f>IF(G194="","",IF(I194&lt;=0,"已付清",IF(F194&lt;&gt;"相符","暫緩（待比對）","待付款")))</f>
        <v/>
      </c>
    </row>
    <row r="195">
      <c r="C195" s="4" t="n"/>
      <c r="G195" s="5" t="n"/>
      <c r="H195" s="5" t="n"/>
      <c r="I195" s="5">
        <f>IF(G195="","",G195-H195)</f>
        <v/>
      </c>
      <c r="K195" s="4">
        <f>IF(C195="","",C195+J195)</f>
        <v/>
      </c>
      <c r="L195">
        <f>IF(OR(K195="",I195&lt;=0),"",MAX(0,TODAY()-K195))</f>
        <v/>
      </c>
      <c r="M195">
        <f>IF(OR(K195="",I195&lt;=0),"",IF(TODAY()&lt;=K195,"未到期",IF(L195&lt;=30,"逾期1-30天",IF(L195&lt;=60,"逾期31-60天",IF(L195&lt;=90,"逾期61-90天","逾期90天以上")))))</f>
        <v/>
      </c>
      <c r="N195" s="4" t="n"/>
      <c r="O195">
        <f>IF(G195="","",IF(I195&lt;=0,"已付清",IF(F195&lt;&gt;"相符","暫緩（待比對）","待付款")))</f>
        <v/>
      </c>
    </row>
    <row r="196">
      <c r="C196" s="4" t="n"/>
      <c r="G196" s="5" t="n"/>
      <c r="H196" s="5" t="n"/>
      <c r="I196" s="5">
        <f>IF(G196="","",G196-H196)</f>
        <v/>
      </c>
      <c r="K196" s="4">
        <f>IF(C196="","",C196+J196)</f>
        <v/>
      </c>
      <c r="L196">
        <f>IF(OR(K196="",I196&lt;=0),"",MAX(0,TODAY()-K196))</f>
        <v/>
      </c>
      <c r="M196">
        <f>IF(OR(K196="",I196&lt;=0),"",IF(TODAY()&lt;=K196,"未到期",IF(L196&lt;=30,"逾期1-30天",IF(L196&lt;=60,"逾期31-60天",IF(L196&lt;=90,"逾期61-90天","逾期90天以上")))))</f>
        <v/>
      </c>
      <c r="N196" s="4" t="n"/>
      <c r="O196">
        <f>IF(G196="","",IF(I196&lt;=0,"已付清",IF(F196&lt;&gt;"相符","暫緩（待比對）","待付款")))</f>
        <v/>
      </c>
    </row>
    <row r="197">
      <c r="C197" s="4" t="n"/>
      <c r="G197" s="5" t="n"/>
      <c r="H197" s="5" t="n"/>
      <c r="I197" s="5">
        <f>IF(G197="","",G197-H197)</f>
        <v/>
      </c>
      <c r="K197" s="4">
        <f>IF(C197="","",C197+J197)</f>
        <v/>
      </c>
      <c r="L197">
        <f>IF(OR(K197="",I197&lt;=0),"",MAX(0,TODAY()-K197))</f>
        <v/>
      </c>
      <c r="M197">
        <f>IF(OR(K197="",I197&lt;=0),"",IF(TODAY()&lt;=K197,"未到期",IF(L197&lt;=30,"逾期1-30天",IF(L197&lt;=60,"逾期31-60天",IF(L197&lt;=90,"逾期61-90天","逾期90天以上")))))</f>
        <v/>
      </c>
      <c r="N197" s="4" t="n"/>
      <c r="O197">
        <f>IF(G197="","",IF(I197&lt;=0,"已付清",IF(F197&lt;&gt;"相符","暫緩（待比對）","待付款")))</f>
        <v/>
      </c>
    </row>
    <row r="198">
      <c r="C198" s="4" t="n"/>
      <c r="G198" s="5" t="n"/>
      <c r="H198" s="5" t="n"/>
      <c r="I198" s="5">
        <f>IF(G198="","",G198-H198)</f>
        <v/>
      </c>
      <c r="K198" s="4">
        <f>IF(C198="","",C198+J198)</f>
        <v/>
      </c>
      <c r="L198">
        <f>IF(OR(K198="",I198&lt;=0),"",MAX(0,TODAY()-K198))</f>
        <v/>
      </c>
      <c r="M198">
        <f>IF(OR(K198="",I198&lt;=0),"",IF(TODAY()&lt;=K198,"未到期",IF(L198&lt;=30,"逾期1-30天",IF(L198&lt;=60,"逾期31-60天",IF(L198&lt;=90,"逾期61-90天","逾期90天以上")))))</f>
        <v/>
      </c>
      <c r="N198" s="4" t="n"/>
      <c r="O198">
        <f>IF(G198="","",IF(I198&lt;=0,"已付清",IF(F198&lt;&gt;"相符","暫緩（待比對）","待付款")))</f>
        <v/>
      </c>
    </row>
    <row r="199">
      <c r="C199" s="4" t="n"/>
      <c r="G199" s="5" t="n"/>
      <c r="H199" s="5" t="n"/>
      <c r="I199" s="5">
        <f>IF(G199="","",G199-H199)</f>
        <v/>
      </c>
      <c r="K199" s="4">
        <f>IF(C199="","",C199+J199)</f>
        <v/>
      </c>
      <c r="L199">
        <f>IF(OR(K199="",I199&lt;=0),"",MAX(0,TODAY()-K199))</f>
        <v/>
      </c>
      <c r="M199">
        <f>IF(OR(K199="",I199&lt;=0),"",IF(TODAY()&lt;=K199,"未到期",IF(L199&lt;=30,"逾期1-30天",IF(L199&lt;=60,"逾期31-60天",IF(L199&lt;=90,"逾期61-90天","逾期90天以上")))))</f>
        <v/>
      </c>
      <c r="N199" s="4" t="n"/>
      <c r="O199">
        <f>IF(G199="","",IF(I199&lt;=0,"已付清",IF(F199&lt;&gt;"相符","暫緩（待比對）","待付款")))</f>
        <v/>
      </c>
    </row>
    <row r="200">
      <c r="C200" s="4" t="n"/>
      <c r="G200" s="5" t="n"/>
      <c r="H200" s="5" t="n"/>
      <c r="I200" s="5">
        <f>IF(G200="","",G200-H200)</f>
        <v/>
      </c>
      <c r="K200" s="4">
        <f>IF(C200="","",C200+J200)</f>
        <v/>
      </c>
      <c r="L200">
        <f>IF(OR(K200="",I200&lt;=0),"",MAX(0,TODAY()-K200))</f>
        <v/>
      </c>
      <c r="M200">
        <f>IF(OR(K200="",I200&lt;=0),"",IF(TODAY()&lt;=K200,"未到期",IF(L200&lt;=30,"逾期1-30天",IF(L200&lt;=60,"逾期31-60天",IF(L200&lt;=90,"逾期61-90天","逾期90天以上")))))</f>
        <v/>
      </c>
      <c r="N200" s="4" t="n"/>
      <c r="O200">
        <f>IF(G200="","",IF(I200&lt;=0,"已付清",IF(F200&lt;&gt;"相符","暫緩（待比對）","待付款")))</f>
        <v/>
      </c>
    </row>
    <row r="201">
      <c r="C201" s="4" t="n"/>
      <c r="G201" s="5" t="n"/>
      <c r="H201" s="5" t="n"/>
      <c r="I201" s="5">
        <f>IF(G201="","",G201-H201)</f>
        <v/>
      </c>
      <c r="K201" s="4">
        <f>IF(C201="","",C201+J201)</f>
        <v/>
      </c>
      <c r="L201">
        <f>IF(OR(K201="",I201&lt;=0),"",MAX(0,TODAY()-K201))</f>
        <v/>
      </c>
      <c r="M201">
        <f>IF(OR(K201="",I201&lt;=0),"",IF(TODAY()&lt;=K201,"未到期",IF(L201&lt;=30,"逾期1-30天",IF(L201&lt;=60,"逾期31-60天",IF(L201&lt;=90,"逾期61-90天","逾期90天以上")))))</f>
        <v/>
      </c>
      <c r="N201" s="4" t="n"/>
      <c r="O201">
        <f>IF(G201="","",IF(I201&lt;=0,"已付清",IF(F201&lt;&gt;"相符","暫緩（待比對）","待付款")))</f>
        <v/>
      </c>
    </row>
  </sheetData>
  <dataValidations count="1">
    <dataValidation sqref="F2:F201" showDropDown="0" showInputMessage="0" showErrorMessage="0" allowBlank="1" type="list">
      <formula1>"相符,數量不符,單價不符,缺驗收單,缺發票"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13" customWidth="1" min="3" max="3"/>
    <col width="13" customWidth="1" min="4" max="4"/>
    <col width="13" customWidth="1" min="5" max="5"/>
    <col width="14" customWidth="1" min="6" max="6"/>
    <col width="14" customWidth="1" min="7" max="7"/>
  </cols>
  <sheetData>
    <row r="1" ht="32" customHeight="1">
      <c r="A1" s="3" t="inlineStr">
        <is>
          <t>供應商</t>
        </is>
      </c>
      <c r="B1" s="3" t="inlineStr">
        <is>
          <t>未到期</t>
        </is>
      </c>
      <c r="C1" s="3" t="inlineStr">
        <is>
          <t>逾期1-30天</t>
        </is>
      </c>
      <c r="D1" s="3" t="inlineStr">
        <is>
          <t>逾期31-60天</t>
        </is>
      </c>
      <c r="E1" s="3" t="inlineStr">
        <is>
          <t>逾期61-90天</t>
        </is>
      </c>
      <c r="F1" s="3" t="inlineStr">
        <is>
          <t>逾期90天以上</t>
        </is>
      </c>
      <c r="G1" s="3" t="inlineStr">
        <is>
          <t>合計</t>
        </is>
      </c>
    </row>
    <row r="2">
      <c r="A2" t="inlineStr">
        <is>
          <t>甲原料行</t>
        </is>
      </c>
      <c r="B2" s="5">
        <f>IF($A2="","",SUMIFS(應付帳款明細!$I:$I,應付帳款明細!$A:$A,$A2,應付帳款明細!$M:$M,"未到期"))</f>
        <v/>
      </c>
      <c r="C2" s="5">
        <f>IF($A2="","",SUMIFS(應付帳款明細!$I:$I,應付帳款明細!$A:$A,$A2,應付帳款明細!$M:$M,"逾期1-30天"))</f>
        <v/>
      </c>
      <c r="D2" s="5">
        <f>IF($A2="","",SUMIFS(應付帳款明細!$I:$I,應付帳款明細!$A:$A,$A2,應付帳款明細!$M:$M,"逾期31-60天"))</f>
        <v/>
      </c>
      <c r="E2" s="5">
        <f>IF($A2="","",SUMIFS(應付帳款明細!$I:$I,應付帳款明細!$A:$A,$A2,應付帳款明細!$M:$M,"逾期61-90天"))</f>
        <v/>
      </c>
      <c r="F2" s="5">
        <f>IF($A2="","",SUMIFS(應付帳款明細!$I:$I,應付帳款明細!$A:$A,$A2,應付帳款明細!$M:$M,"逾期90天以上"))</f>
        <v/>
      </c>
      <c r="G2" s="5">
        <f>IF($A2="","",SUM(B2:F2))</f>
        <v/>
      </c>
    </row>
    <row r="3">
      <c r="A3" t="inlineStr">
        <is>
          <t>乙包材公司</t>
        </is>
      </c>
      <c r="B3" s="5">
        <f>IF($A3="","",SUMIFS(應付帳款明細!$I:$I,應付帳款明細!$A:$A,$A3,應付帳款明細!$M:$M,"未到期"))</f>
        <v/>
      </c>
      <c r="C3" s="5">
        <f>IF($A3="","",SUMIFS(應付帳款明細!$I:$I,應付帳款明細!$A:$A,$A3,應付帳款明細!$M:$M,"逾期1-30天"))</f>
        <v/>
      </c>
      <c r="D3" s="5">
        <f>IF($A3="","",SUMIFS(應付帳款明細!$I:$I,應付帳款明細!$A:$A,$A3,應付帳款明細!$M:$M,"逾期31-60天"))</f>
        <v/>
      </c>
      <c r="E3" s="5">
        <f>IF($A3="","",SUMIFS(應付帳款明細!$I:$I,應付帳款明細!$A:$A,$A3,應付帳款明細!$M:$M,"逾期61-90天"))</f>
        <v/>
      </c>
      <c r="F3" s="5">
        <f>IF($A3="","",SUMIFS(應付帳款明細!$I:$I,應付帳款明細!$A:$A,$A3,應付帳款明細!$M:$M,"逾期90天以上"))</f>
        <v/>
      </c>
      <c r="G3" s="5">
        <f>IF($A3="","",SUM(B3:F3))</f>
        <v/>
      </c>
    </row>
    <row r="4">
      <c r="A4" t="inlineStr">
        <is>
          <t>丙物流</t>
        </is>
      </c>
      <c r="B4" s="5">
        <f>IF($A4="","",SUMIFS(應付帳款明細!$I:$I,應付帳款明細!$A:$A,$A4,應付帳款明細!$M:$M,"未到期"))</f>
        <v/>
      </c>
      <c r="C4" s="5">
        <f>IF($A4="","",SUMIFS(應付帳款明細!$I:$I,應付帳款明細!$A:$A,$A4,應付帳款明細!$M:$M,"逾期1-30天"))</f>
        <v/>
      </c>
      <c r="D4" s="5">
        <f>IF($A4="","",SUMIFS(應付帳款明細!$I:$I,應付帳款明細!$A:$A,$A4,應付帳款明細!$M:$M,"逾期31-60天"))</f>
        <v/>
      </c>
      <c r="E4" s="5">
        <f>IF($A4="","",SUMIFS(應付帳款明細!$I:$I,應付帳款明細!$A:$A,$A4,應付帳款明細!$M:$M,"逾期61-90天"))</f>
        <v/>
      </c>
      <c r="F4" s="5">
        <f>IF($A4="","",SUMIFS(應付帳款明細!$I:$I,應付帳款明細!$A:$A,$A4,應付帳款明細!$M:$M,"逾期90天以上"))</f>
        <v/>
      </c>
      <c r="G4" s="5">
        <f>IF($A4="","",SUM(B4:F4))</f>
        <v/>
      </c>
    </row>
    <row r="5">
      <c r="A5" t="inlineStr">
        <is>
          <t>丁設備維修</t>
        </is>
      </c>
      <c r="B5" s="5">
        <f>IF($A5="","",SUMIFS(應付帳款明細!$I:$I,應付帳款明細!$A:$A,$A5,應付帳款明細!$M:$M,"未到期"))</f>
        <v/>
      </c>
      <c r="C5" s="5">
        <f>IF($A5="","",SUMIFS(應付帳款明細!$I:$I,應付帳款明細!$A:$A,$A5,應付帳款明細!$M:$M,"逾期1-30天"))</f>
        <v/>
      </c>
      <c r="D5" s="5">
        <f>IF($A5="","",SUMIFS(應付帳款明細!$I:$I,應付帳款明細!$A:$A,$A5,應付帳款明細!$M:$M,"逾期31-60天"))</f>
        <v/>
      </c>
      <c r="E5" s="5">
        <f>IF($A5="","",SUMIFS(應付帳款明細!$I:$I,應付帳款明細!$A:$A,$A5,應付帳款明細!$M:$M,"逾期61-90天"))</f>
        <v/>
      </c>
      <c r="F5" s="5">
        <f>IF($A5="","",SUMIFS(應付帳款明細!$I:$I,應付帳款明細!$A:$A,$A5,應付帳款明細!$M:$M,"逾期90天以上"))</f>
        <v/>
      </c>
      <c r="G5" s="5">
        <f>IF($A5="","",SUM(B5:F5))</f>
        <v/>
      </c>
    </row>
    <row r="6">
      <c r="B6" s="5">
        <f>IF($A6="","",SUMIFS(應付帳款明細!$I:$I,應付帳款明細!$A:$A,$A6,應付帳款明細!$M:$M,"未到期"))</f>
        <v/>
      </c>
      <c r="C6" s="5">
        <f>IF($A6="","",SUMIFS(應付帳款明細!$I:$I,應付帳款明細!$A:$A,$A6,應付帳款明細!$M:$M,"逾期1-30天"))</f>
        <v/>
      </c>
      <c r="D6" s="5">
        <f>IF($A6="","",SUMIFS(應付帳款明細!$I:$I,應付帳款明細!$A:$A,$A6,應付帳款明細!$M:$M,"逾期31-60天"))</f>
        <v/>
      </c>
      <c r="E6" s="5">
        <f>IF($A6="","",SUMIFS(應付帳款明細!$I:$I,應付帳款明細!$A:$A,$A6,應付帳款明細!$M:$M,"逾期61-90天"))</f>
        <v/>
      </c>
      <c r="F6" s="5">
        <f>IF($A6="","",SUMIFS(應付帳款明細!$I:$I,應付帳款明細!$A:$A,$A6,應付帳款明細!$M:$M,"逾期90天以上"))</f>
        <v/>
      </c>
      <c r="G6" s="5">
        <f>IF($A6="","",SUM(B6:F6))</f>
        <v/>
      </c>
    </row>
    <row r="7">
      <c r="B7" s="5">
        <f>IF($A7="","",SUMIFS(應付帳款明細!$I:$I,應付帳款明細!$A:$A,$A7,應付帳款明細!$M:$M,"未到期"))</f>
        <v/>
      </c>
      <c r="C7" s="5">
        <f>IF($A7="","",SUMIFS(應付帳款明細!$I:$I,應付帳款明細!$A:$A,$A7,應付帳款明細!$M:$M,"逾期1-30天"))</f>
        <v/>
      </c>
      <c r="D7" s="5">
        <f>IF($A7="","",SUMIFS(應付帳款明細!$I:$I,應付帳款明細!$A:$A,$A7,應付帳款明細!$M:$M,"逾期31-60天"))</f>
        <v/>
      </c>
      <c r="E7" s="5">
        <f>IF($A7="","",SUMIFS(應付帳款明細!$I:$I,應付帳款明細!$A:$A,$A7,應付帳款明細!$M:$M,"逾期61-90天"))</f>
        <v/>
      </c>
      <c r="F7" s="5">
        <f>IF($A7="","",SUMIFS(應付帳款明細!$I:$I,應付帳款明細!$A:$A,$A7,應付帳款明細!$M:$M,"逾期90天以上"))</f>
        <v/>
      </c>
      <c r="G7" s="5">
        <f>IF($A7="","",SUM(B7:F7))</f>
        <v/>
      </c>
    </row>
    <row r="8">
      <c r="B8" s="5">
        <f>IF($A8="","",SUMIFS(應付帳款明細!$I:$I,應付帳款明細!$A:$A,$A8,應付帳款明細!$M:$M,"未到期"))</f>
        <v/>
      </c>
      <c r="C8" s="5">
        <f>IF($A8="","",SUMIFS(應付帳款明細!$I:$I,應付帳款明細!$A:$A,$A8,應付帳款明細!$M:$M,"逾期1-30天"))</f>
        <v/>
      </c>
      <c r="D8" s="5">
        <f>IF($A8="","",SUMIFS(應付帳款明細!$I:$I,應付帳款明細!$A:$A,$A8,應付帳款明細!$M:$M,"逾期31-60天"))</f>
        <v/>
      </c>
      <c r="E8" s="5">
        <f>IF($A8="","",SUMIFS(應付帳款明細!$I:$I,應付帳款明細!$A:$A,$A8,應付帳款明細!$M:$M,"逾期61-90天"))</f>
        <v/>
      </c>
      <c r="F8" s="5">
        <f>IF($A8="","",SUMIFS(應付帳款明細!$I:$I,應付帳款明細!$A:$A,$A8,應付帳款明細!$M:$M,"逾期90天以上"))</f>
        <v/>
      </c>
      <c r="G8" s="5">
        <f>IF($A8="","",SUM(B8:F8))</f>
        <v/>
      </c>
    </row>
    <row r="9">
      <c r="B9" s="5">
        <f>IF($A9="","",SUMIFS(應付帳款明細!$I:$I,應付帳款明細!$A:$A,$A9,應付帳款明細!$M:$M,"未到期"))</f>
        <v/>
      </c>
      <c r="C9" s="5">
        <f>IF($A9="","",SUMIFS(應付帳款明細!$I:$I,應付帳款明細!$A:$A,$A9,應付帳款明細!$M:$M,"逾期1-30天"))</f>
        <v/>
      </c>
      <c r="D9" s="5">
        <f>IF($A9="","",SUMIFS(應付帳款明細!$I:$I,應付帳款明細!$A:$A,$A9,應付帳款明細!$M:$M,"逾期31-60天"))</f>
        <v/>
      </c>
      <c r="E9" s="5">
        <f>IF($A9="","",SUMIFS(應付帳款明細!$I:$I,應付帳款明細!$A:$A,$A9,應付帳款明細!$M:$M,"逾期61-90天"))</f>
        <v/>
      </c>
      <c r="F9" s="5">
        <f>IF($A9="","",SUMIFS(應付帳款明細!$I:$I,應付帳款明細!$A:$A,$A9,應付帳款明細!$M:$M,"逾期90天以上"))</f>
        <v/>
      </c>
      <c r="G9" s="5">
        <f>IF($A9="","",SUM(B9:F9))</f>
        <v/>
      </c>
    </row>
    <row r="10">
      <c r="B10" s="5">
        <f>IF($A10="","",SUMIFS(應付帳款明細!$I:$I,應付帳款明細!$A:$A,$A10,應付帳款明細!$M:$M,"未到期"))</f>
        <v/>
      </c>
      <c r="C10" s="5">
        <f>IF($A10="","",SUMIFS(應付帳款明細!$I:$I,應付帳款明細!$A:$A,$A10,應付帳款明細!$M:$M,"逾期1-30天"))</f>
        <v/>
      </c>
      <c r="D10" s="5">
        <f>IF($A10="","",SUMIFS(應付帳款明細!$I:$I,應付帳款明細!$A:$A,$A10,應付帳款明細!$M:$M,"逾期31-60天"))</f>
        <v/>
      </c>
      <c r="E10" s="5">
        <f>IF($A10="","",SUMIFS(應付帳款明細!$I:$I,應付帳款明細!$A:$A,$A10,應付帳款明細!$M:$M,"逾期61-90天"))</f>
        <v/>
      </c>
      <c r="F10" s="5">
        <f>IF($A10="","",SUMIFS(應付帳款明細!$I:$I,應付帳款明細!$A:$A,$A10,應付帳款明細!$M:$M,"逾期90天以上"))</f>
        <v/>
      </c>
      <c r="G10" s="5">
        <f>IF($A10="","",SUM(B10:F10))</f>
        <v/>
      </c>
    </row>
    <row r="11">
      <c r="B11" s="5">
        <f>IF($A11="","",SUMIFS(應付帳款明細!$I:$I,應付帳款明細!$A:$A,$A11,應付帳款明細!$M:$M,"未到期"))</f>
        <v/>
      </c>
      <c r="C11" s="5">
        <f>IF($A11="","",SUMIFS(應付帳款明細!$I:$I,應付帳款明細!$A:$A,$A11,應付帳款明細!$M:$M,"逾期1-30天"))</f>
        <v/>
      </c>
      <c r="D11" s="5">
        <f>IF($A11="","",SUMIFS(應付帳款明細!$I:$I,應付帳款明細!$A:$A,$A11,應付帳款明細!$M:$M,"逾期31-60天"))</f>
        <v/>
      </c>
      <c r="E11" s="5">
        <f>IF($A11="","",SUMIFS(應付帳款明細!$I:$I,應付帳款明細!$A:$A,$A11,應付帳款明細!$M:$M,"逾期61-90天"))</f>
        <v/>
      </c>
      <c r="F11" s="5">
        <f>IF($A11="","",SUMIFS(應付帳款明細!$I:$I,應付帳款明細!$A:$A,$A11,應付帳款明細!$M:$M,"逾期90天以上"))</f>
        <v/>
      </c>
      <c r="G11" s="5">
        <f>IF($A11="","",SUM(B11:F11))</f>
        <v/>
      </c>
    </row>
    <row r="12">
      <c r="A12" s="6" t="inlineStr">
        <is>
          <t>合計</t>
        </is>
      </c>
      <c r="B12" s="5">
        <f>SUM(B2:B11)</f>
        <v/>
      </c>
      <c r="C12" s="5">
        <f>SUM(C2:C11)</f>
        <v/>
      </c>
      <c r="D12" s="5">
        <f>SUM(D2:D11)</f>
        <v/>
      </c>
      <c r="E12" s="5">
        <f>SUM(E2:E11)</f>
        <v/>
      </c>
      <c r="F12" s="5">
        <f>SUM(F2:F11)</f>
        <v/>
      </c>
      <c r="G12" s="5">
        <f>SUM(G2:G11)</f>
        <v/>
      </c>
    </row>
    <row r="14">
      <c r="A14" t="inlineStr">
        <is>
          <t>說明：在 A 欄填供應商名稱（要跟明細表一字不差），各區間金額會自動加總。逾期 61 天以上的金額，月會要逐筆說明原因。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14" customWidth="1" min="3" max="3"/>
    <col width="12" customWidth="1" min="4" max="4"/>
    <col width="12" customWidth="1" min="5" max="5"/>
    <col width="10" customWidth="1" min="6" max="6"/>
    <col width="9" customWidth="1" min="7" max="7"/>
    <col width="12" customWidth="1" min="8" max="8"/>
    <col width="20" customWidth="1" min="9" max="9"/>
  </cols>
  <sheetData>
    <row r="1" ht="32" customHeight="1">
      <c r="A1" s="3" t="inlineStr">
        <is>
          <t>付款批次日</t>
        </is>
      </c>
      <c r="B1" s="3" t="inlineStr">
        <is>
          <t>供應商</t>
        </is>
      </c>
      <c r="C1" s="3" t="inlineStr">
        <is>
          <t>發票號碼</t>
        </is>
      </c>
      <c r="D1" s="3" t="inlineStr">
        <is>
          <t>應付金額</t>
        </is>
      </c>
      <c r="E1" s="3" t="inlineStr">
        <is>
          <t>付款方式</t>
        </is>
      </c>
      <c r="F1" s="3" t="inlineStr">
        <is>
          <t>核准人</t>
        </is>
      </c>
      <c r="G1" s="3" t="inlineStr">
        <is>
          <t>已付款</t>
        </is>
      </c>
      <c r="H1" s="3" t="inlineStr">
        <is>
          <t>付款日</t>
        </is>
      </c>
      <c r="I1" s="3" t="inlineStr">
        <is>
          <t>銀行水單／交易序號</t>
        </is>
      </c>
    </row>
    <row r="2">
      <c r="A2" s="4" t="n">
        <v>46326</v>
      </c>
      <c r="B2" t="inlineStr">
        <is>
          <t>甲原料行</t>
        </is>
      </c>
      <c r="C2" t="inlineStr">
        <is>
          <t>AB12345678</t>
        </is>
      </c>
      <c r="D2" s="5" t="n">
        <v>52500</v>
      </c>
      <c r="E2" t="inlineStr">
        <is>
          <t>匯款</t>
        </is>
      </c>
    </row>
    <row r="4">
      <c r="A4" t="inlineStr">
        <is>
          <t>建議：一個月固定 2 個付款批次日（例如 15 日、月底），只有出現在這張表、且三單比對相符的發票才付款。</t>
        </is>
      </c>
    </row>
  </sheetData>
  <dataValidations count="2">
    <dataValidation sqref="E2:E300" showDropDown="0" showInputMessage="0" showErrorMessage="0" allowBlank="1" type="list">
      <formula1>"匯款,支票,現金,信用卡"</formula1>
    </dataValidation>
    <dataValidation sqref="G2:G30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1" customWidth="1" min="3" max="3"/>
    <col width="10" customWidth="1" min="4" max="4"/>
    <col width="10" customWidth="1" min="5" max="5"/>
    <col width="11" customWidth="1" min="6" max="6"/>
    <col width="10" customWidth="1" min="7" max="7"/>
    <col width="10" customWidth="1" min="8" max="8"/>
    <col width="11" customWidth="1" min="9" max="9"/>
    <col width="14" customWidth="1" min="10" max="10"/>
  </cols>
  <sheetData>
    <row r="1" ht="32" customHeight="1">
      <c r="A1" s="3" t="inlineStr">
        <is>
          <t>發票號碼</t>
        </is>
      </c>
      <c r="B1" s="3" t="inlineStr">
        <is>
          <t>品項</t>
        </is>
      </c>
      <c r="C1" s="3" t="inlineStr">
        <is>
          <t>採購單數量</t>
        </is>
      </c>
      <c r="D1" s="3" t="inlineStr">
        <is>
          <t>驗收數量</t>
        </is>
      </c>
      <c r="E1" s="3" t="inlineStr">
        <is>
          <t>發票數量</t>
        </is>
      </c>
      <c r="F1" s="3" t="inlineStr">
        <is>
          <t>採購單單價</t>
        </is>
      </c>
      <c r="G1" s="3" t="inlineStr">
        <is>
          <t>發票單價</t>
        </is>
      </c>
      <c r="H1" s="3" t="inlineStr">
        <is>
          <t>數量差異</t>
        </is>
      </c>
      <c r="I1" s="3" t="inlineStr">
        <is>
          <t>單價差異 %</t>
        </is>
      </c>
      <c r="J1" s="3" t="inlineStr">
        <is>
          <t>比對結果</t>
        </is>
      </c>
    </row>
    <row r="2">
      <c r="A2" t="inlineStr">
        <is>
          <t>EF34567890</t>
        </is>
      </c>
      <c r="B2" t="inlineStr">
        <is>
          <t>棧板運送</t>
        </is>
      </c>
      <c r="C2" t="n">
        <v>20</v>
      </c>
      <c r="D2" t="n">
        <v>18</v>
      </c>
      <c r="E2" t="n">
        <v>20</v>
      </c>
      <c r="F2" t="n">
        <v>300</v>
      </c>
      <c r="G2" t="n">
        <v>300</v>
      </c>
      <c r="H2">
        <f>IF(C2="","",E2-D2)</f>
        <v/>
      </c>
      <c r="I2" s="7">
        <f>IF(OR(F2="",F2=0),"",(G2-F2)/F2)</f>
        <v/>
      </c>
      <c r="J2">
        <f>IF(C2="","",IF(AND(H2=0,ABS(I2)&lt;=0.02),"相符",IF(H2&lt;&gt;0,"數量不符","單價不符")))</f>
        <v/>
      </c>
    </row>
    <row r="3">
      <c r="H3">
        <f>IF(C3="","",E3-D3)</f>
        <v/>
      </c>
      <c r="I3" s="7">
        <f>IF(OR(F3="",F3=0),"",(G3-F3)/F3)</f>
        <v/>
      </c>
      <c r="J3">
        <f>IF(C3="","",IF(AND(H3=0,ABS(I3)&lt;=0.02),"相符",IF(H3&lt;&gt;0,"數量不符","單價不符")))</f>
        <v/>
      </c>
    </row>
    <row r="4">
      <c r="H4">
        <f>IF(C4="","",E4-D4)</f>
        <v/>
      </c>
      <c r="I4" s="7">
        <f>IF(OR(F4="",F4=0),"",(G4-F4)/F4)</f>
        <v/>
      </c>
      <c r="J4">
        <f>IF(C4="","",IF(AND(H4=0,ABS(I4)&lt;=0.02),"相符",IF(H4&lt;&gt;0,"數量不符","單價不符")))</f>
        <v/>
      </c>
    </row>
    <row r="5">
      <c r="H5">
        <f>IF(C5="","",E5-D5)</f>
        <v/>
      </c>
      <c r="I5" s="7">
        <f>IF(OR(F5="",F5=0),"",(G5-F5)/F5)</f>
        <v/>
      </c>
      <c r="J5">
        <f>IF(C5="","",IF(AND(H5=0,ABS(I5)&lt;=0.02),"相符",IF(H5&lt;&gt;0,"數量不符","單價不符")))</f>
        <v/>
      </c>
    </row>
    <row r="6">
      <c r="H6">
        <f>IF(C6="","",E6-D6)</f>
        <v/>
      </c>
      <c r="I6" s="7">
        <f>IF(OR(F6="",F6=0),"",(G6-F6)/F6)</f>
        <v/>
      </c>
      <c r="J6">
        <f>IF(C6="","",IF(AND(H6=0,ABS(I6)&lt;=0.02),"相符",IF(H6&lt;&gt;0,"數量不符","單價不符")))</f>
        <v/>
      </c>
    </row>
    <row r="7">
      <c r="H7">
        <f>IF(C7="","",E7-D7)</f>
        <v/>
      </c>
      <c r="I7" s="7">
        <f>IF(OR(F7="",F7=0),"",(G7-F7)/F7)</f>
        <v/>
      </c>
      <c r="J7">
        <f>IF(C7="","",IF(AND(H7=0,ABS(I7)&lt;=0.02),"相符",IF(H7&lt;&gt;0,"數量不符","單價不符")))</f>
        <v/>
      </c>
    </row>
    <row r="8">
      <c r="H8">
        <f>IF(C8="","",E8-D8)</f>
        <v/>
      </c>
      <c r="I8" s="7">
        <f>IF(OR(F8="",F8=0),"",(G8-F8)/F8)</f>
        <v/>
      </c>
      <c r="J8">
        <f>IF(C8="","",IF(AND(H8=0,ABS(I8)&lt;=0.02),"相符",IF(H8&lt;&gt;0,"數量不符","單價不符")))</f>
        <v/>
      </c>
    </row>
    <row r="9">
      <c r="H9">
        <f>IF(C9="","",E9-D9)</f>
        <v/>
      </c>
      <c r="I9" s="7">
        <f>IF(OR(F9="",F9=0),"",(G9-F9)/F9)</f>
        <v/>
      </c>
      <c r="J9">
        <f>IF(C9="","",IF(AND(H9=0,ABS(I9)&lt;=0.02),"相符",IF(H9&lt;&gt;0,"數量不符","單價不符")))</f>
        <v/>
      </c>
    </row>
    <row r="10">
      <c r="H10">
        <f>IF(C10="","",E10-D10)</f>
        <v/>
      </c>
      <c r="I10" s="7">
        <f>IF(OR(F10="",F10=0),"",(G10-F10)/F10)</f>
        <v/>
      </c>
      <c r="J10">
        <f>IF(C10="","",IF(AND(H10=0,ABS(I10)&lt;=0.02),"相符",IF(H10&lt;&gt;0,"數量不符","單價不符")))</f>
        <v/>
      </c>
    </row>
    <row r="11">
      <c r="H11">
        <f>IF(C11="","",E11-D11)</f>
        <v/>
      </c>
      <c r="I11" s="7">
        <f>IF(OR(F11="",F11=0),"",(G11-F11)/F11)</f>
        <v/>
      </c>
      <c r="J11">
        <f>IF(C11="","",IF(AND(H11=0,ABS(I11)&lt;=0.02),"相符",IF(H11&lt;&gt;0,"數量不符","單價不符")))</f>
        <v/>
      </c>
    </row>
    <row r="12">
      <c r="H12">
        <f>IF(C12="","",E12-D12)</f>
        <v/>
      </c>
      <c r="I12" s="7">
        <f>IF(OR(F12="",F12=0),"",(G12-F12)/F12)</f>
        <v/>
      </c>
      <c r="J12">
        <f>IF(C12="","",IF(AND(H12=0,ABS(I12)&lt;=0.02),"相符",IF(H12&lt;&gt;0,"數量不符","單價不符")))</f>
        <v/>
      </c>
    </row>
    <row r="13">
      <c r="H13">
        <f>IF(C13="","",E13-D13)</f>
        <v/>
      </c>
      <c r="I13" s="7">
        <f>IF(OR(F13="",F13=0),"",(G13-F13)/F13)</f>
        <v/>
      </c>
      <c r="J13">
        <f>IF(C13="","",IF(AND(H13=0,ABS(I13)&lt;=0.02),"相符",IF(H13&lt;&gt;0,"數量不符","單價不符")))</f>
        <v/>
      </c>
    </row>
    <row r="14">
      <c r="H14">
        <f>IF(C14="","",E14-D14)</f>
        <v/>
      </c>
      <c r="I14" s="7">
        <f>IF(OR(F14="",F14=0),"",(G14-F14)/F14)</f>
        <v/>
      </c>
      <c r="J14">
        <f>IF(C14="","",IF(AND(H14=0,ABS(I14)&lt;=0.02),"相符",IF(H14&lt;&gt;0,"數量不符","單價不符")))</f>
        <v/>
      </c>
    </row>
    <row r="15">
      <c r="H15">
        <f>IF(C15="","",E15-D15)</f>
        <v/>
      </c>
      <c r="I15" s="7">
        <f>IF(OR(F15="",F15=0),"",(G15-F15)/F15)</f>
        <v/>
      </c>
      <c r="J15">
        <f>IF(C15="","",IF(AND(H15=0,ABS(I15)&lt;=0.02),"相符",IF(H15&lt;&gt;0,"數量不符","單價不符")))</f>
        <v/>
      </c>
    </row>
    <row r="16">
      <c r="H16">
        <f>IF(C16="","",E16-D16)</f>
        <v/>
      </c>
      <c r="I16" s="7">
        <f>IF(OR(F16="",F16=0),"",(G16-F16)/F16)</f>
        <v/>
      </c>
      <c r="J16">
        <f>IF(C16="","",IF(AND(H16=0,ABS(I16)&lt;=0.02),"相符",IF(H16&lt;&gt;0,"數量不符","單價不符")))</f>
        <v/>
      </c>
    </row>
    <row r="17">
      <c r="H17">
        <f>IF(C17="","",E17-D17)</f>
        <v/>
      </c>
      <c r="I17" s="7">
        <f>IF(OR(F17="",F17=0),"",(G17-F17)/F17)</f>
        <v/>
      </c>
      <c r="J17">
        <f>IF(C17="","",IF(AND(H17=0,ABS(I17)&lt;=0.02),"相符",IF(H17&lt;&gt;0,"數量不符","單價不符")))</f>
        <v/>
      </c>
    </row>
    <row r="18">
      <c r="H18">
        <f>IF(C18="","",E18-D18)</f>
        <v/>
      </c>
      <c r="I18" s="7">
        <f>IF(OR(F18="",F18=0),"",(G18-F18)/F18)</f>
        <v/>
      </c>
      <c r="J18">
        <f>IF(C18="","",IF(AND(H18=0,ABS(I18)&lt;=0.02),"相符",IF(H18&lt;&gt;0,"數量不符","單價不符")))</f>
        <v/>
      </c>
    </row>
    <row r="19">
      <c r="H19">
        <f>IF(C19="","",E19-D19)</f>
        <v/>
      </c>
      <c r="I19" s="7">
        <f>IF(OR(F19="",F19=0),"",(G19-F19)/F19)</f>
        <v/>
      </c>
      <c r="J19">
        <f>IF(C19="","",IF(AND(H19=0,ABS(I19)&lt;=0.02),"相符",IF(H19&lt;&gt;0,"數量不符","單價不符")))</f>
        <v/>
      </c>
    </row>
    <row r="20">
      <c r="H20">
        <f>IF(C20="","",E20-D20)</f>
        <v/>
      </c>
      <c r="I20" s="7">
        <f>IF(OR(F20="",F20=0),"",(G20-F20)/F20)</f>
        <v/>
      </c>
      <c r="J20">
        <f>IF(C20="","",IF(AND(H20=0,ABS(I20)&lt;=0.02),"相符",IF(H20&lt;&gt;0,"數量不符","單價不符")))</f>
        <v/>
      </c>
    </row>
    <row r="21">
      <c r="H21">
        <f>IF(C21="","",E21-D21)</f>
        <v/>
      </c>
      <c r="I21" s="7">
        <f>IF(OR(F21="",F21=0),"",(G21-F21)/F21)</f>
        <v/>
      </c>
      <c r="J21">
        <f>IF(C21="","",IF(AND(H21=0,ABS(I21)&lt;=0.02),"相符",IF(H21&lt;&gt;0,"數量不符","單價不符")))</f>
        <v/>
      </c>
    </row>
    <row r="22">
      <c r="H22">
        <f>IF(C22="","",E22-D22)</f>
        <v/>
      </c>
      <c r="I22" s="7">
        <f>IF(OR(F22="",F22=0),"",(G22-F22)/F22)</f>
        <v/>
      </c>
      <c r="J22">
        <f>IF(C22="","",IF(AND(H22=0,ABS(I22)&lt;=0.02),"相符",IF(H22&lt;&gt;0,"數量不符","單價不符")))</f>
        <v/>
      </c>
    </row>
    <row r="23">
      <c r="H23">
        <f>IF(C23="","",E23-D23)</f>
        <v/>
      </c>
      <c r="I23" s="7">
        <f>IF(OR(F23="",F23=0),"",(G23-F23)/F23)</f>
        <v/>
      </c>
      <c r="J23">
        <f>IF(C23="","",IF(AND(H23=0,ABS(I23)&lt;=0.02),"相符",IF(H23&lt;&gt;0,"數量不符","單價不符")))</f>
        <v/>
      </c>
    </row>
    <row r="24">
      <c r="H24">
        <f>IF(C24="","",E24-D24)</f>
        <v/>
      </c>
      <c r="I24" s="7">
        <f>IF(OR(F24="",F24=0),"",(G24-F24)/F24)</f>
        <v/>
      </c>
      <c r="J24">
        <f>IF(C24="","",IF(AND(H24=0,ABS(I24)&lt;=0.02),"相符",IF(H24&lt;&gt;0,"數量不符","單價不符")))</f>
        <v/>
      </c>
    </row>
    <row r="25">
      <c r="H25">
        <f>IF(C25="","",E25-D25)</f>
        <v/>
      </c>
      <c r="I25" s="7">
        <f>IF(OR(F25="",F25=0),"",(G25-F25)/F25)</f>
        <v/>
      </c>
      <c r="J25">
        <f>IF(C25="","",IF(AND(H25=0,ABS(I25)&lt;=0.02),"相符",IF(H25&lt;&gt;0,"數量不符","單價不符")))</f>
        <v/>
      </c>
    </row>
    <row r="26">
      <c r="H26">
        <f>IF(C26="","",E26-D26)</f>
        <v/>
      </c>
      <c r="I26" s="7">
        <f>IF(OR(F26="",F26=0),"",(G26-F26)/F26)</f>
        <v/>
      </c>
      <c r="J26">
        <f>IF(C26="","",IF(AND(H26=0,ABS(I26)&lt;=0.02),"相符",IF(H26&lt;&gt;0,"數量不符","單價不符")))</f>
        <v/>
      </c>
    </row>
    <row r="27">
      <c r="H27">
        <f>IF(C27="","",E27-D27)</f>
        <v/>
      </c>
      <c r="I27" s="7">
        <f>IF(OR(F27="",F27=0),"",(G27-F27)/F27)</f>
        <v/>
      </c>
      <c r="J27">
        <f>IF(C27="","",IF(AND(H27=0,ABS(I27)&lt;=0.02),"相符",IF(H27&lt;&gt;0,"數量不符","單價不符")))</f>
        <v/>
      </c>
    </row>
    <row r="28">
      <c r="H28">
        <f>IF(C28="","",E28-D28)</f>
        <v/>
      </c>
      <c r="I28" s="7">
        <f>IF(OR(F28="",F28=0),"",(G28-F28)/F28)</f>
        <v/>
      </c>
      <c r="J28">
        <f>IF(C28="","",IF(AND(H28=0,ABS(I28)&lt;=0.02),"相符",IF(H28&lt;&gt;0,"數量不符","單價不符")))</f>
        <v/>
      </c>
    </row>
    <row r="29">
      <c r="H29">
        <f>IF(C29="","",E29-D29)</f>
        <v/>
      </c>
      <c r="I29" s="7">
        <f>IF(OR(F29="",F29=0),"",(G29-F29)/F29)</f>
        <v/>
      </c>
      <c r="J29">
        <f>IF(C29="","",IF(AND(H29=0,ABS(I29)&lt;=0.02),"相符",IF(H29&lt;&gt;0,"數量不符","單價不符")))</f>
        <v/>
      </c>
    </row>
    <row r="30">
      <c r="H30">
        <f>IF(C30="","",E30-D30)</f>
        <v/>
      </c>
      <c r="I30" s="7">
        <f>IF(OR(F30="",F30=0),"",(G30-F30)/F30)</f>
        <v/>
      </c>
      <c r="J30">
        <f>IF(C30="","",IF(AND(H30=0,ABS(I30)&lt;=0.02),"相符",IF(H30&lt;&gt;0,"數量不符","單價不符")))</f>
        <v/>
      </c>
    </row>
    <row r="31">
      <c r="H31">
        <f>IF(C31="","",E31-D31)</f>
        <v/>
      </c>
      <c r="I31" s="7">
        <f>IF(OR(F31="",F31=0),"",(G31-F31)/F31)</f>
        <v/>
      </c>
      <c r="J31">
        <f>IF(C31="","",IF(AND(H31=0,ABS(I31)&lt;=0.02),"相符",IF(H31&lt;&gt;0,"數量不符","單價不符")))</f>
        <v/>
      </c>
    </row>
    <row r="32">
      <c r="H32">
        <f>IF(C32="","",E32-D32)</f>
        <v/>
      </c>
      <c r="I32" s="7">
        <f>IF(OR(F32="",F32=0),"",(G32-F32)/F32)</f>
        <v/>
      </c>
      <c r="J32">
        <f>IF(C32="","",IF(AND(H32=0,ABS(I32)&lt;=0.02),"相符",IF(H32&lt;&gt;0,"數量不符","單價不符")))</f>
        <v/>
      </c>
    </row>
    <row r="33">
      <c r="H33">
        <f>IF(C33="","",E33-D33)</f>
        <v/>
      </c>
      <c r="I33" s="7">
        <f>IF(OR(F33="",F33=0),"",(G33-F33)/F33)</f>
        <v/>
      </c>
      <c r="J33">
        <f>IF(C33="","",IF(AND(H33=0,ABS(I33)&lt;=0.02),"相符",IF(H33&lt;&gt;0,"數量不符","單價不符")))</f>
        <v/>
      </c>
    </row>
    <row r="34">
      <c r="H34">
        <f>IF(C34="","",E34-D34)</f>
        <v/>
      </c>
      <c r="I34" s="7">
        <f>IF(OR(F34="",F34=0),"",(G34-F34)/F34)</f>
        <v/>
      </c>
      <c r="J34">
        <f>IF(C34="","",IF(AND(H34=0,ABS(I34)&lt;=0.02),"相符",IF(H34&lt;&gt;0,"數量不符","單價不符")))</f>
        <v/>
      </c>
    </row>
    <row r="35">
      <c r="H35">
        <f>IF(C35="","",E35-D35)</f>
        <v/>
      </c>
      <c r="I35" s="7">
        <f>IF(OR(F35="",F35=0),"",(G35-F35)/F35)</f>
        <v/>
      </c>
      <c r="J35">
        <f>IF(C35="","",IF(AND(H35=0,ABS(I35)&lt;=0.02),"相符",IF(H35&lt;&gt;0,"數量不符","單價不符")))</f>
        <v/>
      </c>
    </row>
    <row r="36">
      <c r="H36">
        <f>IF(C36="","",E36-D36)</f>
        <v/>
      </c>
      <c r="I36" s="7">
        <f>IF(OR(F36="",F36=0),"",(G36-F36)/F36)</f>
        <v/>
      </c>
      <c r="J36">
        <f>IF(C36="","",IF(AND(H36=0,ABS(I36)&lt;=0.02),"相符",IF(H36&lt;&gt;0,"數量不符","單價不符")))</f>
        <v/>
      </c>
    </row>
    <row r="37">
      <c r="H37">
        <f>IF(C37="","",E37-D37)</f>
        <v/>
      </c>
      <c r="I37" s="7">
        <f>IF(OR(F37="",F37=0),"",(G37-F37)/F37)</f>
        <v/>
      </c>
      <c r="J37">
        <f>IF(C37="","",IF(AND(H37=0,ABS(I37)&lt;=0.02),"相符",IF(H37&lt;&gt;0,"數量不符","單價不符")))</f>
        <v/>
      </c>
    </row>
    <row r="38">
      <c r="H38">
        <f>IF(C38="","",E38-D38)</f>
        <v/>
      </c>
      <c r="I38" s="7">
        <f>IF(OR(F38="",F38=0),"",(G38-F38)/F38)</f>
        <v/>
      </c>
      <c r="J38">
        <f>IF(C38="","",IF(AND(H38=0,ABS(I38)&lt;=0.02),"相符",IF(H38&lt;&gt;0,"數量不符","單價不符")))</f>
        <v/>
      </c>
    </row>
    <row r="39">
      <c r="H39">
        <f>IF(C39="","",E39-D39)</f>
        <v/>
      </c>
      <c r="I39" s="7">
        <f>IF(OR(F39="",F39=0),"",(G39-F39)/F39)</f>
        <v/>
      </c>
      <c r="J39">
        <f>IF(C39="","",IF(AND(H39=0,ABS(I39)&lt;=0.02),"相符",IF(H39&lt;&gt;0,"數量不符","單價不符")))</f>
        <v/>
      </c>
    </row>
    <row r="40">
      <c r="H40">
        <f>IF(C40="","",E40-D40)</f>
        <v/>
      </c>
      <c r="I40" s="7">
        <f>IF(OR(F40="",F40=0),"",(G40-F40)/F40)</f>
        <v/>
      </c>
      <c r="J40">
        <f>IF(C40="","",IF(AND(H40=0,ABS(I40)&lt;=0.02),"相符",IF(H40&lt;&gt;0,"數量不符","單價不符")))</f>
        <v/>
      </c>
    </row>
    <row r="41">
      <c r="H41">
        <f>IF(C41="","",E41-D41)</f>
        <v/>
      </c>
      <c r="I41" s="7">
        <f>IF(OR(F41="",F41=0),"",(G41-F41)/F41)</f>
        <v/>
      </c>
      <c r="J41">
        <f>IF(C41="","",IF(AND(H41=0,ABS(I41)&lt;=0.02),"相符",IF(H41&lt;&gt;0,"數量不符","單價不符")))</f>
        <v/>
      </c>
    </row>
    <row r="42">
      <c r="H42">
        <f>IF(C42="","",E42-D42)</f>
        <v/>
      </c>
      <c r="I42" s="7">
        <f>IF(OR(F42="",F42=0),"",(G42-F42)/F42)</f>
        <v/>
      </c>
      <c r="J42">
        <f>IF(C42="","",IF(AND(H42=0,ABS(I42)&lt;=0.02),"相符",IF(H42&lt;&gt;0,"數量不符","單價不符")))</f>
        <v/>
      </c>
    </row>
    <row r="43">
      <c r="H43">
        <f>IF(C43="","",E43-D43)</f>
        <v/>
      </c>
      <c r="I43" s="7">
        <f>IF(OR(F43="",F43=0),"",(G43-F43)/F43)</f>
        <v/>
      </c>
      <c r="J43">
        <f>IF(C43="","",IF(AND(H43=0,ABS(I43)&lt;=0.02),"相符",IF(H43&lt;&gt;0,"數量不符","單價不符")))</f>
        <v/>
      </c>
    </row>
    <row r="44">
      <c r="H44">
        <f>IF(C44="","",E44-D44)</f>
        <v/>
      </c>
      <c r="I44" s="7">
        <f>IF(OR(F44="",F44=0),"",(G44-F44)/F44)</f>
        <v/>
      </c>
      <c r="J44">
        <f>IF(C44="","",IF(AND(H44=0,ABS(I44)&lt;=0.02),"相符",IF(H44&lt;&gt;0,"數量不符","單價不符")))</f>
        <v/>
      </c>
    </row>
    <row r="45">
      <c r="H45">
        <f>IF(C45="","",E45-D45)</f>
        <v/>
      </c>
      <c r="I45" s="7">
        <f>IF(OR(F45="",F45=0),"",(G45-F45)/F45)</f>
        <v/>
      </c>
      <c r="J45">
        <f>IF(C45="","",IF(AND(H45=0,ABS(I45)&lt;=0.02),"相符",IF(H45&lt;&gt;0,"數量不符","單價不符")))</f>
        <v/>
      </c>
    </row>
    <row r="46">
      <c r="H46">
        <f>IF(C46="","",E46-D46)</f>
        <v/>
      </c>
      <c r="I46" s="7">
        <f>IF(OR(F46="",F46=0),"",(G46-F46)/F46)</f>
        <v/>
      </c>
      <c r="J46">
        <f>IF(C46="","",IF(AND(H46=0,ABS(I46)&lt;=0.02),"相符",IF(H46&lt;&gt;0,"數量不符","單價不符")))</f>
        <v/>
      </c>
    </row>
    <row r="47">
      <c r="H47">
        <f>IF(C47="","",E47-D47)</f>
        <v/>
      </c>
      <c r="I47" s="7">
        <f>IF(OR(F47="",F47=0),"",(G47-F47)/F47)</f>
        <v/>
      </c>
      <c r="J47">
        <f>IF(C47="","",IF(AND(H47=0,ABS(I47)&lt;=0.02),"相符",IF(H47&lt;&gt;0,"數量不符","單價不符")))</f>
        <v/>
      </c>
    </row>
    <row r="48">
      <c r="H48">
        <f>IF(C48="","",E48-D48)</f>
        <v/>
      </c>
      <c r="I48" s="7">
        <f>IF(OR(F48="",F48=0),"",(G48-F48)/F48)</f>
        <v/>
      </c>
      <c r="J48">
        <f>IF(C48="","",IF(AND(H48=0,ABS(I48)&lt;=0.02),"相符",IF(H48&lt;&gt;0,"數量不符","單價不符")))</f>
        <v/>
      </c>
    </row>
    <row r="49">
      <c r="H49">
        <f>IF(C49="","",E49-D49)</f>
        <v/>
      </c>
      <c r="I49" s="7">
        <f>IF(OR(F49="",F49=0),"",(G49-F49)/F49)</f>
        <v/>
      </c>
      <c r="J49">
        <f>IF(C49="","",IF(AND(H49=0,ABS(I49)&lt;=0.02),"相符",IF(H49&lt;&gt;0,"數量不符","單價不符")))</f>
        <v/>
      </c>
    </row>
    <row r="50">
      <c r="H50">
        <f>IF(C50="","",E50-D50)</f>
        <v/>
      </c>
      <c r="I50" s="7">
        <f>IF(OR(F50="",F50=0),"",(G50-F50)/F50)</f>
        <v/>
      </c>
      <c r="J50">
        <f>IF(C50="","",IF(AND(H50=0,ABS(I50)&lt;=0.02),"相符",IF(H50&lt;&gt;0,"數量不符","單價不符")))</f>
        <v/>
      </c>
    </row>
    <row r="51">
      <c r="H51">
        <f>IF(C51="","",E51-D51)</f>
        <v/>
      </c>
      <c r="I51" s="7">
        <f>IF(OR(F51="",F51=0),"",(G51-F51)/F51)</f>
        <v/>
      </c>
      <c r="J51">
        <f>IF(C51="","",IF(AND(H51=0,ABS(I51)&lt;=0.02),"相符",IF(H51&lt;&gt;0,"數量不符","單價不符")))</f>
        <v/>
      </c>
    </row>
    <row r="52">
      <c r="H52">
        <f>IF(C52="","",E52-D52)</f>
        <v/>
      </c>
      <c r="I52" s="7">
        <f>IF(OR(F52="",F52=0),"",(G52-F52)/F52)</f>
        <v/>
      </c>
      <c r="J52">
        <f>IF(C52="","",IF(AND(H52=0,ABS(I52)&lt;=0.02),"相符",IF(H52&lt;&gt;0,"數量不符","單價不符")))</f>
        <v/>
      </c>
    </row>
    <row r="53">
      <c r="H53">
        <f>IF(C53="","",E53-D53)</f>
        <v/>
      </c>
      <c r="I53" s="7">
        <f>IF(OR(F53="",F53=0),"",(G53-F53)/F53)</f>
        <v/>
      </c>
      <c r="J53">
        <f>IF(C53="","",IF(AND(H53=0,ABS(I53)&lt;=0.02),"相符",IF(H53&lt;&gt;0,"數量不符","單價不符")))</f>
        <v/>
      </c>
    </row>
    <row r="54">
      <c r="H54">
        <f>IF(C54="","",E54-D54)</f>
        <v/>
      </c>
      <c r="I54" s="7">
        <f>IF(OR(F54="",F54=0),"",(G54-F54)/F54)</f>
        <v/>
      </c>
      <c r="J54">
        <f>IF(C54="","",IF(AND(H54=0,ABS(I54)&lt;=0.02),"相符",IF(H54&lt;&gt;0,"數量不符","單價不符")))</f>
        <v/>
      </c>
    </row>
    <row r="55">
      <c r="H55">
        <f>IF(C55="","",E55-D55)</f>
        <v/>
      </c>
      <c r="I55" s="7">
        <f>IF(OR(F55="",F55=0),"",(G55-F55)/F55)</f>
        <v/>
      </c>
      <c r="J55">
        <f>IF(C55="","",IF(AND(H55=0,ABS(I55)&lt;=0.02),"相符",IF(H55&lt;&gt;0,"數量不符","單價不符")))</f>
        <v/>
      </c>
    </row>
    <row r="56">
      <c r="H56">
        <f>IF(C56="","",E56-D56)</f>
        <v/>
      </c>
      <c r="I56" s="7">
        <f>IF(OR(F56="",F56=0),"",(G56-F56)/F56)</f>
        <v/>
      </c>
      <c r="J56">
        <f>IF(C56="","",IF(AND(H56=0,ABS(I56)&lt;=0.02),"相符",IF(H56&lt;&gt;0,"數量不符","單價不符")))</f>
        <v/>
      </c>
    </row>
    <row r="57">
      <c r="H57">
        <f>IF(C57="","",E57-D57)</f>
        <v/>
      </c>
      <c r="I57" s="7">
        <f>IF(OR(F57="",F57=0),"",(G57-F57)/F57)</f>
        <v/>
      </c>
      <c r="J57">
        <f>IF(C57="","",IF(AND(H57=0,ABS(I57)&lt;=0.02),"相符",IF(H57&lt;&gt;0,"數量不符","單價不符")))</f>
        <v/>
      </c>
    </row>
    <row r="58">
      <c r="H58">
        <f>IF(C58="","",E58-D58)</f>
        <v/>
      </c>
      <c r="I58" s="7">
        <f>IF(OR(F58="",F58=0),"",(G58-F58)/F58)</f>
        <v/>
      </c>
      <c r="J58">
        <f>IF(C58="","",IF(AND(H58=0,ABS(I58)&lt;=0.02),"相符",IF(H58&lt;&gt;0,"數量不符","單價不符")))</f>
        <v/>
      </c>
    </row>
    <row r="59">
      <c r="H59">
        <f>IF(C59="","",E59-D59)</f>
        <v/>
      </c>
      <c r="I59" s="7">
        <f>IF(OR(F59="",F59=0),"",(G59-F59)/F59)</f>
        <v/>
      </c>
      <c r="J59">
        <f>IF(C59="","",IF(AND(H59=0,ABS(I59)&lt;=0.02),"相符",IF(H59&lt;&gt;0,"數量不符","單價不符")))</f>
        <v/>
      </c>
    </row>
    <row r="60">
      <c r="H60">
        <f>IF(C60="","",E60-D60)</f>
        <v/>
      </c>
      <c r="I60" s="7">
        <f>IF(OR(F60="",F60=0),"",(G60-F60)/F60)</f>
        <v/>
      </c>
      <c r="J60">
        <f>IF(C60="","",IF(AND(H60=0,ABS(I60)&lt;=0.02),"相符",IF(H60&lt;&gt;0,"數量不符","單價不符")))</f>
        <v/>
      </c>
    </row>
    <row r="61">
      <c r="H61">
        <f>IF(C61="","",E61-D61)</f>
        <v/>
      </c>
      <c r="I61" s="7">
        <f>IF(OR(F61="",F61=0),"",(G61-F61)/F61)</f>
        <v/>
      </c>
      <c r="J61">
        <f>IF(C61="","",IF(AND(H61=0,ABS(I61)&lt;=0.02),"相符",IF(H61&lt;&gt;0,"數量不符","單價不符")))</f>
        <v/>
      </c>
    </row>
    <row r="62">
      <c r="H62">
        <f>IF(C62="","",E62-D62)</f>
        <v/>
      </c>
      <c r="I62" s="7">
        <f>IF(OR(F62="",F62=0),"",(G62-F62)/F62)</f>
        <v/>
      </c>
      <c r="J62">
        <f>IF(C62="","",IF(AND(H62=0,ABS(I62)&lt;=0.02),"相符",IF(H62&lt;&gt;0,"數量不符","單價不符")))</f>
        <v/>
      </c>
    </row>
    <row r="63">
      <c r="H63">
        <f>IF(C63="","",E63-D63)</f>
        <v/>
      </c>
      <c r="I63" s="7">
        <f>IF(OR(F63="",F63=0),"",(G63-F63)/F63)</f>
        <v/>
      </c>
      <c r="J63">
        <f>IF(C63="","",IF(AND(H63=0,ABS(I63)&lt;=0.02),"相符",IF(H63&lt;&gt;0,"數量不符","單價不符")))</f>
        <v/>
      </c>
    </row>
    <row r="64">
      <c r="H64">
        <f>IF(C64="","",E64-D64)</f>
        <v/>
      </c>
      <c r="I64" s="7">
        <f>IF(OR(F64="",F64=0),"",(G64-F64)/F64)</f>
        <v/>
      </c>
      <c r="J64">
        <f>IF(C64="","",IF(AND(H64=0,ABS(I64)&lt;=0.02),"相符",IF(H64&lt;&gt;0,"數量不符","單價不符")))</f>
        <v/>
      </c>
    </row>
    <row r="65">
      <c r="H65">
        <f>IF(C65="","",E65-D65)</f>
        <v/>
      </c>
      <c r="I65" s="7">
        <f>IF(OR(F65="",F65=0),"",(G65-F65)/F65)</f>
        <v/>
      </c>
      <c r="J65">
        <f>IF(C65="","",IF(AND(H65=0,ABS(I65)&lt;=0.02),"相符",IF(H65&lt;&gt;0,"數量不符","單價不符")))</f>
        <v/>
      </c>
    </row>
    <row r="66">
      <c r="H66">
        <f>IF(C66="","",E66-D66)</f>
        <v/>
      </c>
      <c r="I66" s="7">
        <f>IF(OR(F66="",F66=0),"",(G66-F66)/F66)</f>
        <v/>
      </c>
      <c r="J66">
        <f>IF(C66="","",IF(AND(H66=0,ABS(I66)&lt;=0.02),"相符",IF(H66&lt;&gt;0,"數量不符","單價不符")))</f>
        <v/>
      </c>
    </row>
    <row r="67">
      <c r="H67">
        <f>IF(C67="","",E67-D67)</f>
        <v/>
      </c>
      <c r="I67" s="7">
        <f>IF(OR(F67="",F67=0),"",(G67-F67)/F67)</f>
        <v/>
      </c>
      <c r="J67">
        <f>IF(C67="","",IF(AND(H67=0,ABS(I67)&lt;=0.02),"相符",IF(H67&lt;&gt;0,"數量不符","單價不符")))</f>
        <v/>
      </c>
    </row>
    <row r="68">
      <c r="H68">
        <f>IF(C68="","",E68-D68)</f>
        <v/>
      </c>
      <c r="I68" s="7">
        <f>IF(OR(F68="",F68=0),"",(G68-F68)/F68)</f>
        <v/>
      </c>
      <c r="J68">
        <f>IF(C68="","",IF(AND(H68=0,ABS(I68)&lt;=0.02),"相符",IF(H68&lt;&gt;0,"數量不符","單價不符")))</f>
        <v/>
      </c>
    </row>
    <row r="69">
      <c r="H69">
        <f>IF(C69="","",E69-D69)</f>
        <v/>
      </c>
      <c r="I69" s="7">
        <f>IF(OR(F69="",F69=0),"",(G69-F69)/F69)</f>
        <v/>
      </c>
      <c r="J69">
        <f>IF(C69="","",IF(AND(H69=0,ABS(I69)&lt;=0.02),"相符",IF(H69&lt;&gt;0,"數量不符","單價不符")))</f>
        <v/>
      </c>
    </row>
    <row r="70">
      <c r="H70">
        <f>IF(C70="","",E70-D70)</f>
        <v/>
      </c>
      <c r="I70" s="7">
        <f>IF(OR(F70="",F70=0),"",(G70-F70)/F70)</f>
        <v/>
      </c>
      <c r="J70">
        <f>IF(C70="","",IF(AND(H70=0,ABS(I70)&lt;=0.02),"相符",IF(H70&lt;&gt;0,"數量不符","單價不符")))</f>
        <v/>
      </c>
    </row>
    <row r="71">
      <c r="H71">
        <f>IF(C71="","",E71-D71)</f>
        <v/>
      </c>
      <c r="I71" s="7">
        <f>IF(OR(F71="",F71=0),"",(G71-F71)/F71)</f>
        <v/>
      </c>
      <c r="J71">
        <f>IF(C71="","",IF(AND(H71=0,ABS(I71)&lt;=0.02),"相符",IF(H71&lt;&gt;0,"數量不符","單價不符")))</f>
        <v/>
      </c>
    </row>
    <row r="72">
      <c r="H72">
        <f>IF(C72="","",E72-D72)</f>
        <v/>
      </c>
      <c r="I72" s="7">
        <f>IF(OR(F72="",F72=0),"",(G72-F72)/F72)</f>
        <v/>
      </c>
      <c r="J72">
        <f>IF(C72="","",IF(AND(H72=0,ABS(I72)&lt;=0.02),"相符",IF(H72&lt;&gt;0,"數量不符","單價不符")))</f>
        <v/>
      </c>
    </row>
    <row r="73">
      <c r="H73">
        <f>IF(C73="","",E73-D73)</f>
        <v/>
      </c>
      <c r="I73" s="7">
        <f>IF(OR(F73="",F73=0),"",(G73-F73)/F73)</f>
        <v/>
      </c>
      <c r="J73">
        <f>IF(C73="","",IF(AND(H73=0,ABS(I73)&lt;=0.02),"相符",IF(H73&lt;&gt;0,"數量不符","單價不符")))</f>
        <v/>
      </c>
    </row>
    <row r="74">
      <c r="H74">
        <f>IF(C74="","",E74-D74)</f>
        <v/>
      </c>
      <c r="I74" s="7">
        <f>IF(OR(F74="",F74=0),"",(G74-F74)/F74)</f>
        <v/>
      </c>
      <c r="J74">
        <f>IF(C74="","",IF(AND(H74=0,ABS(I74)&lt;=0.02),"相符",IF(H74&lt;&gt;0,"數量不符","單價不符")))</f>
        <v/>
      </c>
    </row>
    <row r="75">
      <c r="H75">
        <f>IF(C75="","",E75-D75)</f>
        <v/>
      </c>
      <c r="I75" s="7">
        <f>IF(OR(F75="",F75=0),"",(G75-F75)/F75)</f>
        <v/>
      </c>
      <c r="J75">
        <f>IF(C75="","",IF(AND(H75=0,ABS(I75)&lt;=0.02),"相符",IF(H75&lt;&gt;0,"數量不符","單價不符")))</f>
        <v/>
      </c>
    </row>
    <row r="76">
      <c r="H76">
        <f>IF(C76="","",E76-D76)</f>
        <v/>
      </c>
      <c r="I76" s="7">
        <f>IF(OR(F76="",F76=0),"",(G76-F76)/F76)</f>
        <v/>
      </c>
      <c r="J76">
        <f>IF(C76="","",IF(AND(H76=0,ABS(I76)&lt;=0.02),"相符",IF(H76&lt;&gt;0,"數量不符","單價不符")))</f>
        <v/>
      </c>
    </row>
    <row r="77">
      <c r="H77">
        <f>IF(C77="","",E77-D77)</f>
        <v/>
      </c>
      <c r="I77" s="7">
        <f>IF(OR(F77="",F77=0),"",(G77-F77)/F77)</f>
        <v/>
      </c>
      <c r="J77">
        <f>IF(C77="","",IF(AND(H77=0,ABS(I77)&lt;=0.02),"相符",IF(H77&lt;&gt;0,"數量不符","單價不符")))</f>
        <v/>
      </c>
    </row>
    <row r="78">
      <c r="H78">
        <f>IF(C78="","",E78-D78)</f>
        <v/>
      </c>
      <c r="I78" s="7">
        <f>IF(OR(F78="",F78=0),"",(G78-F78)/F78)</f>
        <v/>
      </c>
      <c r="J78">
        <f>IF(C78="","",IF(AND(H78=0,ABS(I78)&lt;=0.02),"相符",IF(H78&lt;&gt;0,"數量不符","單價不符")))</f>
        <v/>
      </c>
    </row>
    <row r="79">
      <c r="H79">
        <f>IF(C79="","",E79-D79)</f>
        <v/>
      </c>
      <c r="I79" s="7">
        <f>IF(OR(F79="",F79=0),"",(G79-F79)/F79)</f>
        <v/>
      </c>
      <c r="J79">
        <f>IF(C79="","",IF(AND(H79=0,ABS(I79)&lt;=0.02),"相符",IF(H79&lt;&gt;0,"數量不符","單價不符")))</f>
        <v/>
      </c>
    </row>
    <row r="80">
      <c r="H80">
        <f>IF(C80="","",E80-D80)</f>
        <v/>
      </c>
      <c r="I80" s="7">
        <f>IF(OR(F80="",F80=0),"",(G80-F80)/F80)</f>
        <v/>
      </c>
      <c r="J80">
        <f>IF(C80="","",IF(AND(H80=0,ABS(I80)&lt;=0.02),"相符",IF(H80&lt;&gt;0,"數量不符","單價不符")))</f>
        <v/>
      </c>
    </row>
    <row r="81">
      <c r="H81">
        <f>IF(C81="","",E81-D81)</f>
        <v/>
      </c>
      <c r="I81" s="7">
        <f>IF(OR(F81="",F81=0),"",(G81-F81)/F81)</f>
        <v/>
      </c>
      <c r="J81">
        <f>IF(C81="","",IF(AND(H81=0,ABS(I81)&lt;=0.02),"相符",IF(H81&lt;&gt;0,"數量不符","單價不符")))</f>
        <v/>
      </c>
    </row>
    <row r="82">
      <c r="H82">
        <f>IF(C82="","",E82-D82)</f>
        <v/>
      </c>
      <c r="I82" s="7">
        <f>IF(OR(F82="",F82=0),"",(G82-F82)/F82)</f>
        <v/>
      </c>
      <c r="J82">
        <f>IF(C82="","",IF(AND(H82=0,ABS(I82)&lt;=0.02),"相符",IF(H82&lt;&gt;0,"數量不符","單價不符")))</f>
        <v/>
      </c>
    </row>
    <row r="83">
      <c r="H83">
        <f>IF(C83="","",E83-D83)</f>
        <v/>
      </c>
      <c r="I83" s="7">
        <f>IF(OR(F83="",F83=0),"",(G83-F83)/F83)</f>
        <v/>
      </c>
      <c r="J83">
        <f>IF(C83="","",IF(AND(H83=0,ABS(I83)&lt;=0.02),"相符",IF(H83&lt;&gt;0,"數量不符","單價不符")))</f>
        <v/>
      </c>
    </row>
    <row r="84">
      <c r="H84">
        <f>IF(C84="","",E84-D84)</f>
        <v/>
      </c>
      <c r="I84" s="7">
        <f>IF(OR(F84="",F84=0),"",(G84-F84)/F84)</f>
        <v/>
      </c>
      <c r="J84">
        <f>IF(C84="","",IF(AND(H84=0,ABS(I84)&lt;=0.02),"相符",IF(H84&lt;&gt;0,"數量不符","單價不符")))</f>
        <v/>
      </c>
    </row>
    <row r="85">
      <c r="H85">
        <f>IF(C85="","",E85-D85)</f>
        <v/>
      </c>
      <c r="I85" s="7">
        <f>IF(OR(F85="",F85=0),"",(G85-F85)/F85)</f>
        <v/>
      </c>
      <c r="J85">
        <f>IF(C85="","",IF(AND(H85=0,ABS(I85)&lt;=0.02),"相符",IF(H85&lt;&gt;0,"數量不符","單價不符")))</f>
        <v/>
      </c>
    </row>
    <row r="86">
      <c r="H86">
        <f>IF(C86="","",E86-D86)</f>
        <v/>
      </c>
      <c r="I86" s="7">
        <f>IF(OR(F86="",F86=0),"",(G86-F86)/F86)</f>
        <v/>
      </c>
      <c r="J86">
        <f>IF(C86="","",IF(AND(H86=0,ABS(I86)&lt;=0.02),"相符",IF(H86&lt;&gt;0,"數量不符","單價不符")))</f>
        <v/>
      </c>
    </row>
    <row r="87">
      <c r="H87">
        <f>IF(C87="","",E87-D87)</f>
        <v/>
      </c>
      <c r="I87" s="7">
        <f>IF(OR(F87="",F87=0),"",(G87-F87)/F87)</f>
        <v/>
      </c>
      <c r="J87">
        <f>IF(C87="","",IF(AND(H87=0,ABS(I87)&lt;=0.02),"相符",IF(H87&lt;&gt;0,"數量不符","單價不符")))</f>
        <v/>
      </c>
    </row>
    <row r="88">
      <c r="H88">
        <f>IF(C88="","",E88-D88)</f>
        <v/>
      </c>
      <c r="I88" s="7">
        <f>IF(OR(F88="",F88=0),"",(G88-F88)/F88)</f>
        <v/>
      </c>
      <c r="J88">
        <f>IF(C88="","",IF(AND(H88=0,ABS(I88)&lt;=0.02),"相符",IF(H88&lt;&gt;0,"數量不符","單價不符")))</f>
        <v/>
      </c>
    </row>
    <row r="89">
      <c r="H89">
        <f>IF(C89="","",E89-D89)</f>
        <v/>
      </c>
      <c r="I89" s="7">
        <f>IF(OR(F89="",F89=0),"",(G89-F89)/F89)</f>
        <v/>
      </c>
      <c r="J89">
        <f>IF(C89="","",IF(AND(H89=0,ABS(I89)&lt;=0.02),"相符",IF(H89&lt;&gt;0,"數量不符","單價不符")))</f>
        <v/>
      </c>
    </row>
    <row r="90">
      <c r="H90">
        <f>IF(C90="","",E90-D90)</f>
        <v/>
      </c>
      <c r="I90" s="7">
        <f>IF(OR(F90="",F90=0),"",(G90-F90)/F90)</f>
        <v/>
      </c>
      <c r="J90">
        <f>IF(C90="","",IF(AND(H90=0,ABS(I90)&lt;=0.02),"相符",IF(H90&lt;&gt;0,"數量不符","單價不符")))</f>
        <v/>
      </c>
    </row>
    <row r="91">
      <c r="H91">
        <f>IF(C91="","",E91-D91)</f>
        <v/>
      </c>
      <c r="I91" s="7">
        <f>IF(OR(F91="",F91=0),"",(G91-F91)/F91)</f>
        <v/>
      </c>
      <c r="J91">
        <f>IF(C91="","",IF(AND(H91=0,ABS(I91)&lt;=0.02),"相符",IF(H91&lt;&gt;0,"數量不符","單價不符")))</f>
        <v/>
      </c>
    </row>
    <row r="92">
      <c r="H92">
        <f>IF(C92="","",E92-D92)</f>
        <v/>
      </c>
      <c r="I92" s="7">
        <f>IF(OR(F92="",F92=0),"",(G92-F92)/F92)</f>
        <v/>
      </c>
      <c r="J92">
        <f>IF(C92="","",IF(AND(H92=0,ABS(I92)&lt;=0.02),"相符",IF(H92&lt;&gt;0,"數量不符","單價不符")))</f>
        <v/>
      </c>
    </row>
    <row r="93">
      <c r="H93">
        <f>IF(C93="","",E93-D93)</f>
        <v/>
      </c>
      <c r="I93" s="7">
        <f>IF(OR(F93="",F93=0),"",(G93-F93)/F93)</f>
        <v/>
      </c>
      <c r="J93">
        <f>IF(C93="","",IF(AND(H93=0,ABS(I93)&lt;=0.02),"相符",IF(H93&lt;&gt;0,"數量不符","單價不符")))</f>
        <v/>
      </c>
    </row>
    <row r="94">
      <c r="H94">
        <f>IF(C94="","",E94-D94)</f>
        <v/>
      </c>
      <c r="I94" s="7">
        <f>IF(OR(F94="",F94=0),"",(G94-F94)/F94)</f>
        <v/>
      </c>
      <c r="J94">
        <f>IF(C94="","",IF(AND(H94=0,ABS(I94)&lt;=0.02),"相符",IF(H94&lt;&gt;0,"數量不符","單價不符")))</f>
        <v/>
      </c>
    </row>
    <row r="95">
      <c r="H95">
        <f>IF(C95="","",E95-D95)</f>
        <v/>
      </c>
      <c r="I95" s="7">
        <f>IF(OR(F95="",F95=0),"",(G95-F95)/F95)</f>
        <v/>
      </c>
      <c r="J95">
        <f>IF(C95="","",IF(AND(H95=0,ABS(I95)&lt;=0.02),"相符",IF(H95&lt;&gt;0,"數量不符","單價不符")))</f>
        <v/>
      </c>
    </row>
    <row r="96">
      <c r="H96">
        <f>IF(C96="","",E96-D96)</f>
        <v/>
      </c>
      <c r="I96" s="7">
        <f>IF(OR(F96="",F96=0),"",(G96-F96)/F96)</f>
        <v/>
      </c>
      <c r="J96">
        <f>IF(C96="","",IF(AND(H96=0,ABS(I96)&lt;=0.02),"相符",IF(H96&lt;&gt;0,"數量不符","單價不符")))</f>
        <v/>
      </c>
    </row>
    <row r="97">
      <c r="H97">
        <f>IF(C97="","",E97-D97)</f>
        <v/>
      </c>
      <c r="I97" s="7">
        <f>IF(OR(F97="",F97=0),"",(G97-F97)/F97)</f>
        <v/>
      </c>
      <c r="J97">
        <f>IF(C97="","",IF(AND(H97=0,ABS(I97)&lt;=0.02),"相符",IF(H97&lt;&gt;0,"數量不符","單價不符")))</f>
        <v/>
      </c>
    </row>
    <row r="98">
      <c r="H98">
        <f>IF(C98="","",E98-D98)</f>
        <v/>
      </c>
      <c r="I98" s="7">
        <f>IF(OR(F98="",F98=0),"",(G98-F98)/F98)</f>
        <v/>
      </c>
      <c r="J98">
        <f>IF(C98="","",IF(AND(H98=0,ABS(I98)&lt;=0.02),"相符",IF(H98&lt;&gt;0,"數量不符","單價不符")))</f>
        <v/>
      </c>
    </row>
    <row r="99">
      <c r="H99">
        <f>IF(C99="","",E99-D99)</f>
        <v/>
      </c>
      <c r="I99" s="7">
        <f>IF(OR(F99="",F99=0),"",(G99-F99)/F99)</f>
        <v/>
      </c>
      <c r="J99">
        <f>IF(C99="","",IF(AND(H99=0,ABS(I99)&lt;=0.02),"相符",IF(H99&lt;&gt;0,"數量不符","單價不符")))</f>
        <v/>
      </c>
    </row>
    <row r="100">
      <c r="H100">
        <f>IF(C100="","",E100-D100)</f>
        <v/>
      </c>
      <c r="I100" s="7">
        <f>IF(OR(F100="",F100=0),"",(G100-F100)/F100)</f>
        <v/>
      </c>
      <c r="J100">
        <f>IF(C100="","",IF(AND(H100=0,ABS(I100)&lt;=0.02),"相符",IF(H100&lt;&gt;0,"數量不符","單價不符")))</f>
        <v/>
      </c>
    </row>
    <row r="101">
      <c r="H101">
        <f>IF(C101="","",E101-D101)</f>
        <v/>
      </c>
      <c r="I101" s="7">
        <f>IF(OR(F101="",F101=0),"",(G101-F101)/F101)</f>
        <v/>
      </c>
      <c r="J101">
        <f>IF(C101="","",IF(AND(H101=0,ABS(I101)&lt;=0.02),"相符",IF(H101&lt;&gt;0,"數量不符","單價不符")))</f>
        <v/>
      </c>
    </row>
    <row r="102">
      <c r="H102">
        <f>IF(C102="","",E102-D102)</f>
        <v/>
      </c>
      <c r="I102" s="7">
        <f>IF(OR(F102="",F102=0),"",(G102-F102)/F102)</f>
        <v/>
      </c>
      <c r="J102">
        <f>IF(C102="","",IF(AND(H102=0,ABS(I102)&lt;=0.02),"相符",IF(H102&lt;&gt;0,"數量不符","單價不符")))</f>
        <v/>
      </c>
    </row>
    <row r="103">
      <c r="H103">
        <f>IF(C103="","",E103-D103)</f>
        <v/>
      </c>
      <c r="I103" s="7">
        <f>IF(OR(F103="",F103=0),"",(G103-F103)/F103)</f>
        <v/>
      </c>
      <c r="J103">
        <f>IF(C103="","",IF(AND(H103=0,ABS(I103)&lt;=0.02),"相符",IF(H103&lt;&gt;0,"數量不符","單價不符")))</f>
        <v/>
      </c>
    </row>
    <row r="104">
      <c r="H104">
        <f>IF(C104="","",E104-D104)</f>
        <v/>
      </c>
      <c r="I104" s="7">
        <f>IF(OR(F104="",F104=0),"",(G104-F104)/F104)</f>
        <v/>
      </c>
      <c r="J104">
        <f>IF(C104="","",IF(AND(H104=0,ABS(I104)&lt;=0.02),"相符",IF(H104&lt;&gt;0,"數量不符","單價不符")))</f>
        <v/>
      </c>
    </row>
    <row r="105">
      <c r="H105">
        <f>IF(C105="","",E105-D105)</f>
        <v/>
      </c>
      <c r="I105" s="7">
        <f>IF(OR(F105="",F105=0),"",(G105-F105)/F105)</f>
        <v/>
      </c>
      <c r="J105">
        <f>IF(C105="","",IF(AND(H105=0,ABS(I105)&lt;=0.02),"相符",IF(H105&lt;&gt;0,"數量不符","單價不符")))</f>
        <v/>
      </c>
    </row>
    <row r="106">
      <c r="H106">
        <f>IF(C106="","",E106-D106)</f>
        <v/>
      </c>
      <c r="I106" s="7">
        <f>IF(OR(F106="",F106=0),"",(G106-F106)/F106)</f>
        <v/>
      </c>
      <c r="J106">
        <f>IF(C106="","",IF(AND(H106=0,ABS(I106)&lt;=0.02),"相符",IF(H106&lt;&gt;0,"數量不符","單價不符")))</f>
        <v/>
      </c>
    </row>
    <row r="107">
      <c r="H107">
        <f>IF(C107="","",E107-D107)</f>
        <v/>
      </c>
      <c r="I107" s="7">
        <f>IF(OR(F107="",F107=0),"",(G107-F107)/F107)</f>
        <v/>
      </c>
      <c r="J107">
        <f>IF(C107="","",IF(AND(H107=0,ABS(I107)&lt;=0.02),"相符",IF(H107&lt;&gt;0,"數量不符","單價不符")))</f>
        <v/>
      </c>
    </row>
    <row r="108">
      <c r="H108">
        <f>IF(C108="","",E108-D108)</f>
        <v/>
      </c>
      <c r="I108" s="7">
        <f>IF(OR(F108="",F108=0),"",(G108-F108)/F108)</f>
        <v/>
      </c>
      <c r="J108">
        <f>IF(C108="","",IF(AND(H108=0,ABS(I108)&lt;=0.02),"相符",IF(H108&lt;&gt;0,"數量不符","單價不符")))</f>
        <v/>
      </c>
    </row>
    <row r="109">
      <c r="H109">
        <f>IF(C109="","",E109-D109)</f>
        <v/>
      </c>
      <c r="I109" s="7">
        <f>IF(OR(F109="",F109=0),"",(G109-F109)/F109)</f>
        <v/>
      </c>
      <c r="J109">
        <f>IF(C109="","",IF(AND(H109=0,ABS(I109)&lt;=0.02),"相符",IF(H109&lt;&gt;0,"數量不符","單價不符")))</f>
        <v/>
      </c>
    </row>
    <row r="110">
      <c r="H110">
        <f>IF(C110="","",E110-D110)</f>
        <v/>
      </c>
      <c r="I110" s="7">
        <f>IF(OR(F110="",F110=0),"",(G110-F110)/F110)</f>
        <v/>
      </c>
      <c r="J110">
        <f>IF(C110="","",IF(AND(H110=0,ABS(I110)&lt;=0.02),"相符",IF(H110&lt;&gt;0,"數量不符","單價不符")))</f>
        <v/>
      </c>
    </row>
    <row r="111">
      <c r="H111">
        <f>IF(C111="","",E111-D111)</f>
        <v/>
      </c>
      <c r="I111" s="7">
        <f>IF(OR(F111="",F111=0),"",(G111-F111)/F111)</f>
        <v/>
      </c>
      <c r="J111">
        <f>IF(C111="","",IF(AND(H111=0,ABS(I111)&lt;=0.02),"相符",IF(H111&lt;&gt;0,"數量不符","單價不符")))</f>
        <v/>
      </c>
    </row>
    <row r="112">
      <c r="H112">
        <f>IF(C112="","",E112-D112)</f>
        <v/>
      </c>
      <c r="I112" s="7">
        <f>IF(OR(F112="",F112=0),"",(G112-F112)/F112)</f>
        <v/>
      </c>
      <c r="J112">
        <f>IF(C112="","",IF(AND(H112=0,ABS(I112)&lt;=0.02),"相符",IF(H112&lt;&gt;0,"數量不符","單價不符")))</f>
        <v/>
      </c>
    </row>
    <row r="113">
      <c r="H113">
        <f>IF(C113="","",E113-D113)</f>
        <v/>
      </c>
      <c r="I113" s="7">
        <f>IF(OR(F113="",F113=0),"",(G113-F113)/F113)</f>
        <v/>
      </c>
      <c r="J113">
        <f>IF(C113="","",IF(AND(H113=0,ABS(I113)&lt;=0.02),"相符",IF(H113&lt;&gt;0,"數量不符","單價不符")))</f>
        <v/>
      </c>
    </row>
    <row r="114">
      <c r="H114">
        <f>IF(C114="","",E114-D114)</f>
        <v/>
      </c>
      <c r="I114" s="7">
        <f>IF(OR(F114="",F114=0),"",(G114-F114)/F114)</f>
        <v/>
      </c>
      <c r="J114">
        <f>IF(C114="","",IF(AND(H114=0,ABS(I114)&lt;=0.02),"相符",IF(H114&lt;&gt;0,"數量不符","單價不符")))</f>
        <v/>
      </c>
    </row>
    <row r="115">
      <c r="H115">
        <f>IF(C115="","",E115-D115)</f>
        <v/>
      </c>
      <c r="I115" s="7">
        <f>IF(OR(F115="",F115=0),"",(G115-F115)/F115)</f>
        <v/>
      </c>
      <c r="J115">
        <f>IF(C115="","",IF(AND(H115=0,ABS(I115)&lt;=0.02),"相符",IF(H115&lt;&gt;0,"數量不符","單價不符")))</f>
        <v/>
      </c>
    </row>
    <row r="116">
      <c r="H116">
        <f>IF(C116="","",E116-D116)</f>
        <v/>
      </c>
      <c r="I116" s="7">
        <f>IF(OR(F116="",F116=0),"",(G116-F116)/F116)</f>
        <v/>
      </c>
      <c r="J116">
        <f>IF(C116="","",IF(AND(H116=0,ABS(I116)&lt;=0.02),"相符",IF(H116&lt;&gt;0,"數量不符","單價不符")))</f>
        <v/>
      </c>
    </row>
    <row r="117">
      <c r="H117">
        <f>IF(C117="","",E117-D117)</f>
        <v/>
      </c>
      <c r="I117" s="7">
        <f>IF(OR(F117="",F117=0),"",(G117-F117)/F117)</f>
        <v/>
      </c>
      <c r="J117">
        <f>IF(C117="","",IF(AND(H117=0,ABS(I117)&lt;=0.02),"相符",IF(H117&lt;&gt;0,"數量不符","單價不符")))</f>
        <v/>
      </c>
    </row>
    <row r="118">
      <c r="H118">
        <f>IF(C118="","",E118-D118)</f>
        <v/>
      </c>
      <c r="I118" s="7">
        <f>IF(OR(F118="",F118=0),"",(G118-F118)/F118)</f>
        <v/>
      </c>
      <c r="J118">
        <f>IF(C118="","",IF(AND(H118=0,ABS(I118)&lt;=0.02),"相符",IF(H118&lt;&gt;0,"數量不符","單價不符")))</f>
        <v/>
      </c>
    </row>
    <row r="119">
      <c r="H119">
        <f>IF(C119="","",E119-D119)</f>
        <v/>
      </c>
      <c r="I119" s="7">
        <f>IF(OR(F119="",F119=0),"",(G119-F119)/F119)</f>
        <v/>
      </c>
      <c r="J119">
        <f>IF(C119="","",IF(AND(H119=0,ABS(I119)&lt;=0.02),"相符",IF(H119&lt;&gt;0,"數量不符","單價不符")))</f>
        <v/>
      </c>
    </row>
    <row r="120">
      <c r="H120">
        <f>IF(C120="","",E120-D120)</f>
        <v/>
      </c>
      <c r="I120" s="7">
        <f>IF(OR(F120="",F120=0),"",(G120-F120)/F120)</f>
        <v/>
      </c>
      <c r="J120">
        <f>IF(C120="","",IF(AND(H120=0,ABS(I120)&lt;=0.02),"相符",IF(H120&lt;&gt;0,"數量不符","單價不符")))</f>
        <v/>
      </c>
    </row>
    <row r="121">
      <c r="H121">
        <f>IF(C121="","",E121-D121)</f>
        <v/>
      </c>
      <c r="I121" s="7">
        <f>IF(OR(F121="",F121=0),"",(G121-F121)/F121)</f>
        <v/>
      </c>
      <c r="J121">
        <f>IF(C121="","",IF(AND(H121=0,ABS(I121)&lt;=0.02),"相符",IF(H121&lt;&gt;0,"數量不符","單價不符")))</f>
        <v/>
      </c>
    </row>
    <row r="122">
      <c r="H122">
        <f>IF(C122="","",E122-D122)</f>
        <v/>
      </c>
      <c r="I122" s="7">
        <f>IF(OR(F122="",F122=0),"",(G122-F122)/F122)</f>
        <v/>
      </c>
      <c r="J122">
        <f>IF(C122="","",IF(AND(H122=0,ABS(I122)&lt;=0.02),"相符",IF(H122&lt;&gt;0,"數量不符","單價不符")))</f>
        <v/>
      </c>
    </row>
    <row r="123">
      <c r="H123">
        <f>IF(C123="","",E123-D123)</f>
        <v/>
      </c>
      <c r="I123" s="7">
        <f>IF(OR(F123="",F123=0),"",(G123-F123)/F123)</f>
        <v/>
      </c>
      <c r="J123">
        <f>IF(C123="","",IF(AND(H123=0,ABS(I123)&lt;=0.02),"相符",IF(H123&lt;&gt;0,"數量不符","單價不符")))</f>
        <v/>
      </c>
    </row>
    <row r="124">
      <c r="H124">
        <f>IF(C124="","",E124-D124)</f>
        <v/>
      </c>
      <c r="I124" s="7">
        <f>IF(OR(F124="",F124=0),"",(G124-F124)/F124)</f>
        <v/>
      </c>
      <c r="J124">
        <f>IF(C124="","",IF(AND(H124=0,ABS(I124)&lt;=0.02),"相符",IF(H124&lt;&gt;0,"數量不符","單價不符")))</f>
        <v/>
      </c>
    </row>
    <row r="125">
      <c r="H125">
        <f>IF(C125="","",E125-D125)</f>
        <v/>
      </c>
      <c r="I125" s="7">
        <f>IF(OR(F125="",F125=0),"",(G125-F125)/F125)</f>
        <v/>
      </c>
      <c r="J125">
        <f>IF(C125="","",IF(AND(H125=0,ABS(I125)&lt;=0.02),"相符",IF(H125&lt;&gt;0,"數量不符","單價不符")))</f>
        <v/>
      </c>
    </row>
    <row r="126">
      <c r="H126">
        <f>IF(C126="","",E126-D126)</f>
        <v/>
      </c>
      <c r="I126" s="7">
        <f>IF(OR(F126="",F126=0),"",(G126-F126)/F126)</f>
        <v/>
      </c>
      <c r="J126">
        <f>IF(C126="","",IF(AND(H126=0,ABS(I126)&lt;=0.02),"相符",IF(H126&lt;&gt;0,"數量不符","單價不符")))</f>
        <v/>
      </c>
    </row>
    <row r="127">
      <c r="H127">
        <f>IF(C127="","",E127-D127)</f>
        <v/>
      </c>
      <c r="I127" s="7">
        <f>IF(OR(F127="",F127=0),"",(G127-F127)/F127)</f>
        <v/>
      </c>
      <c r="J127">
        <f>IF(C127="","",IF(AND(H127=0,ABS(I127)&lt;=0.02),"相符",IF(H127&lt;&gt;0,"數量不符","單價不符")))</f>
        <v/>
      </c>
    </row>
    <row r="128">
      <c r="H128">
        <f>IF(C128="","",E128-D128)</f>
        <v/>
      </c>
      <c r="I128" s="7">
        <f>IF(OR(F128="",F128=0),"",(G128-F128)/F128)</f>
        <v/>
      </c>
      <c r="J128">
        <f>IF(C128="","",IF(AND(H128=0,ABS(I128)&lt;=0.02),"相符",IF(H128&lt;&gt;0,"數量不符","單價不符")))</f>
        <v/>
      </c>
    </row>
    <row r="129">
      <c r="H129">
        <f>IF(C129="","",E129-D129)</f>
        <v/>
      </c>
      <c r="I129" s="7">
        <f>IF(OR(F129="",F129=0),"",(G129-F129)/F129)</f>
        <v/>
      </c>
      <c r="J129">
        <f>IF(C129="","",IF(AND(H129=0,ABS(I129)&lt;=0.02),"相符",IF(H129&lt;&gt;0,"數量不符","單價不符")))</f>
        <v/>
      </c>
    </row>
    <row r="130">
      <c r="H130">
        <f>IF(C130="","",E130-D130)</f>
        <v/>
      </c>
      <c r="I130" s="7">
        <f>IF(OR(F130="",F130=0),"",(G130-F130)/F130)</f>
        <v/>
      </c>
      <c r="J130">
        <f>IF(C130="","",IF(AND(H130=0,ABS(I130)&lt;=0.02),"相符",IF(H130&lt;&gt;0,"數量不符","單價不符")))</f>
        <v/>
      </c>
    </row>
    <row r="131">
      <c r="H131">
        <f>IF(C131="","",E131-D131)</f>
        <v/>
      </c>
      <c r="I131" s="7">
        <f>IF(OR(F131="",F131=0),"",(G131-F131)/F131)</f>
        <v/>
      </c>
      <c r="J131">
        <f>IF(C131="","",IF(AND(H131=0,ABS(I131)&lt;=0.02),"相符",IF(H131&lt;&gt;0,"數量不符","單價不符")))</f>
        <v/>
      </c>
    </row>
    <row r="132">
      <c r="H132">
        <f>IF(C132="","",E132-D132)</f>
        <v/>
      </c>
      <c r="I132" s="7">
        <f>IF(OR(F132="",F132=0),"",(G132-F132)/F132)</f>
        <v/>
      </c>
      <c r="J132">
        <f>IF(C132="","",IF(AND(H132=0,ABS(I132)&lt;=0.02),"相符",IF(H132&lt;&gt;0,"數量不符","單價不符")))</f>
        <v/>
      </c>
    </row>
    <row r="133">
      <c r="H133">
        <f>IF(C133="","",E133-D133)</f>
        <v/>
      </c>
      <c r="I133" s="7">
        <f>IF(OR(F133="",F133=0),"",(G133-F133)/F133)</f>
        <v/>
      </c>
      <c r="J133">
        <f>IF(C133="","",IF(AND(H133=0,ABS(I133)&lt;=0.02),"相符",IF(H133&lt;&gt;0,"數量不符","單價不符")))</f>
        <v/>
      </c>
    </row>
    <row r="134">
      <c r="H134">
        <f>IF(C134="","",E134-D134)</f>
        <v/>
      </c>
      <c r="I134" s="7">
        <f>IF(OR(F134="",F134=0),"",(G134-F134)/F134)</f>
        <v/>
      </c>
      <c r="J134">
        <f>IF(C134="","",IF(AND(H134=0,ABS(I134)&lt;=0.02),"相符",IF(H134&lt;&gt;0,"數量不符","單價不符")))</f>
        <v/>
      </c>
    </row>
    <row r="135">
      <c r="H135">
        <f>IF(C135="","",E135-D135)</f>
        <v/>
      </c>
      <c r="I135" s="7">
        <f>IF(OR(F135="",F135=0),"",(G135-F135)/F135)</f>
        <v/>
      </c>
      <c r="J135">
        <f>IF(C135="","",IF(AND(H135=0,ABS(I135)&lt;=0.02),"相符",IF(H135&lt;&gt;0,"數量不符","單價不符")))</f>
        <v/>
      </c>
    </row>
    <row r="136">
      <c r="H136">
        <f>IF(C136="","",E136-D136)</f>
        <v/>
      </c>
      <c r="I136" s="7">
        <f>IF(OR(F136="",F136=0),"",(G136-F136)/F136)</f>
        <v/>
      </c>
      <c r="J136">
        <f>IF(C136="","",IF(AND(H136=0,ABS(I136)&lt;=0.02),"相符",IF(H136&lt;&gt;0,"數量不符","單價不符")))</f>
        <v/>
      </c>
    </row>
    <row r="137">
      <c r="H137">
        <f>IF(C137="","",E137-D137)</f>
        <v/>
      </c>
      <c r="I137" s="7">
        <f>IF(OR(F137="",F137=0),"",(G137-F137)/F137)</f>
        <v/>
      </c>
      <c r="J137">
        <f>IF(C137="","",IF(AND(H137=0,ABS(I137)&lt;=0.02),"相符",IF(H137&lt;&gt;0,"數量不符","單價不符")))</f>
        <v/>
      </c>
    </row>
    <row r="138">
      <c r="H138">
        <f>IF(C138="","",E138-D138)</f>
        <v/>
      </c>
      <c r="I138" s="7">
        <f>IF(OR(F138="",F138=0),"",(G138-F138)/F138)</f>
        <v/>
      </c>
      <c r="J138">
        <f>IF(C138="","",IF(AND(H138=0,ABS(I138)&lt;=0.02),"相符",IF(H138&lt;&gt;0,"數量不符","單價不符")))</f>
        <v/>
      </c>
    </row>
    <row r="139">
      <c r="H139">
        <f>IF(C139="","",E139-D139)</f>
        <v/>
      </c>
      <c r="I139" s="7">
        <f>IF(OR(F139="",F139=0),"",(G139-F139)/F139)</f>
        <v/>
      </c>
      <c r="J139">
        <f>IF(C139="","",IF(AND(H139=0,ABS(I139)&lt;=0.02),"相符",IF(H139&lt;&gt;0,"數量不符","單價不符")))</f>
        <v/>
      </c>
    </row>
    <row r="140">
      <c r="H140">
        <f>IF(C140="","",E140-D140)</f>
        <v/>
      </c>
      <c r="I140" s="7">
        <f>IF(OR(F140="",F140=0),"",(G140-F140)/F140)</f>
        <v/>
      </c>
      <c r="J140">
        <f>IF(C140="","",IF(AND(H140=0,ABS(I140)&lt;=0.02),"相符",IF(H140&lt;&gt;0,"數量不符","單價不符")))</f>
        <v/>
      </c>
    </row>
    <row r="141">
      <c r="H141">
        <f>IF(C141="","",E141-D141)</f>
        <v/>
      </c>
      <c r="I141" s="7">
        <f>IF(OR(F141="",F141=0),"",(G141-F141)/F141)</f>
        <v/>
      </c>
      <c r="J141">
        <f>IF(C141="","",IF(AND(H141=0,ABS(I141)&lt;=0.02),"相符",IF(H141&lt;&gt;0,"數量不符","單價不符")))</f>
        <v/>
      </c>
    </row>
    <row r="142">
      <c r="H142">
        <f>IF(C142="","",E142-D142)</f>
        <v/>
      </c>
      <c r="I142" s="7">
        <f>IF(OR(F142="",F142=0),"",(G142-F142)/F142)</f>
        <v/>
      </c>
      <c r="J142">
        <f>IF(C142="","",IF(AND(H142=0,ABS(I142)&lt;=0.02),"相符",IF(H142&lt;&gt;0,"數量不符","單價不符")))</f>
        <v/>
      </c>
    </row>
    <row r="143">
      <c r="H143">
        <f>IF(C143="","",E143-D143)</f>
        <v/>
      </c>
      <c r="I143" s="7">
        <f>IF(OR(F143="",F143=0),"",(G143-F143)/F143)</f>
        <v/>
      </c>
      <c r="J143">
        <f>IF(C143="","",IF(AND(H143=0,ABS(I143)&lt;=0.02),"相符",IF(H143&lt;&gt;0,"數量不符","單價不符")))</f>
        <v/>
      </c>
    </row>
    <row r="144">
      <c r="H144">
        <f>IF(C144="","",E144-D144)</f>
        <v/>
      </c>
      <c r="I144" s="7">
        <f>IF(OR(F144="",F144=0),"",(G144-F144)/F144)</f>
        <v/>
      </c>
      <c r="J144">
        <f>IF(C144="","",IF(AND(H144=0,ABS(I144)&lt;=0.02),"相符",IF(H144&lt;&gt;0,"數量不符","單價不符")))</f>
        <v/>
      </c>
    </row>
    <row r="145">
      <c r="H145">
        <f>IF(C145="","",E145-D145)</f>
        <v/>
      </c>
      <c r="I145" s="7">
        <f>IF(OR(F145="",F145=0),"",(G145-F145)/F145)</f>
        <v/>
      </c>
      <c r="J145">
        <f>IF(C145="","",IF(AND(H145=0,ABS(I145)&lt;=0.02),"相符",IF(H145&lt;&gt;0,"數量不符","單價不符")))</f>
        <v/>
      </c>
    </row>
    <row r="146">
      <c r="H146">
        <f>IF(C146="","",E146-D146)</f>
        <v/>
      </c>
      <c r="I146" s="7">
        <f>IF(OR(F146="",F146=0),"",(G146-F146)/F146)</f>
        <v/>
      </c>
      <c r="J146">
        <f>IF(C146="","",IF(AND(H146=0,ABS(I146)&lt;=0.02),"相符",IF(H146&lt;&gt;0,"數量不符","單價不符")))</f>
        <v/>
      </c>
    </row>
    <row r="147">
      <c r="H147">
        <f>IF(C147="","",E147-D147)</f>
        <v/>
      </c>
      <c r="I147" s="7">
        <f>IF(OR(F147="",F147=0),"",(G147-F147)/F147)</f>
        <v/>
      </c>
      <c r="J147">
        <f>IF(C147="","",IF(AND(H147=0,ABS(I147)&lt;=0.02),"相符",IF(H147&lt;&gt;0,"數量不符","單價不符")))</f>
        <v/>
      </c>
    </row>
    <row r="148">
      <c r="H148">
        <f>IF(C148="","",E148-D148)</f>
        <v/>
      </c>
      <c r="I148" s="7">
        <f>IF(OR(F148="",F148=0),"",(G148-F148)/F148)</f>
        <v/>
      </c>
      <c r="J148">
        <f>IF(C148="","",IF(AND(H148=0,ABS(I148)&lt;=0.02),"相符",IF(H148&lt;&gt;0,"數量不符","單價不符")))</f>
        <v/>
      </c>
    </row>
    <row r="149">
      <c r="H149">
        <f>IF(C149="","",E149-D149)</f>
        <v/>
      </c>
      <c r="I149" s="7">
        <f>IF(OR(F149="",F149=0),"",(G149-F149)/F149)</f>
        <v/>
      </c>
      <c r="J149">
        <f>IF(C149="","",IF(AND(H149=0,ABS(I149)&lt;=0.02),"相符",IF(H149&lt;&gt;0,"數量不符","單價不符")))</f>
        <v/>
      </c>
    </row>
    <row r="150">
      <c r="H150">
        <f>IF(C150="","",E150-D150)</f>
        <v/>
      </c>
      <c r="I150" s="7">
        <f>IF(OR(F150="",F150=0),"",(G150-F150)/F150)</f>
        <v/>
      </c>
      <c r="J150">
        <f>IF(C150="","",IF(AND(H150=0,ABS(I150)&lt;=0.02),"相符",IF(H150&lt;&gt;0,"數量不符","單價不符")))</f>
        <v/>
      </c>
    </row>
    <row r="151">
      <c r="H151">
        <f>IF(C151="","",E151-D151)</f>
        <v/>
      </c>
      <c r="I151" s="7">
        <f>IF(OR(F151="",F151=0),"",(G151-F151)/F151)</f>
        <v/>
      </c>
      <c r="J151">
        <f>IF(C151="","",IF(AND(H151=0,ABS(I151)&lt;=0.02),"相符",IF(H151&lt;&gt;0,"數量不符","單價不符")))</f>
        <v/>
      </c>
    </row>
    <row r="152">
      <c r="H152">
        <f>IF(C152="","",E152-D152)</f>
        <v/>
      </c>
      <c r="I152" s="7">
        <f>IF(OR(F152="",F152=0),"",(G152-F152)/F152)</f>
        <v/>
      </c>
      <c r="J152">
        <f>IF(C152="","",IF(AND(H152=0,ABS(I152)&lt;=0.02),"相符",IF(H152&lt;&gt;0,"數量不符","單價不符")))</f>
        <v/>
      </c>
    </row>
    <row r="153">
      <c r="H153">
        <f>IF(C153="","",E153-D153)</f>
        <v/>
      </c>
      <c r="I153" s="7">
        <f>IF(OR(F153="",F153=0),"",(G153-F153)/F153)</f>
        <v/>
      </c>
      <c r="J153">
        <f>IF(C153="","",IF(AND(H153=0,ABS(I153)&lt;=0.02),"相符",IF(H153&lt;&gt;0,"數量不符","單價不符")))</f>
        <v/>
      </c>
    </row>
    <row r="154">
      <c r="H154">
        <f>IF(C154="","",E154-D154)</f>
        <v/>
      </c>
      <c r="I154" s="7">
        <f>IF(OR(F154="",F154=0),"",(G154-F154)/F154)</f>
        <v/>
      </c>
      <c r="J154">
        <f>IF(C154="","",IF(AND(H154=0,ABS(I154)&lt;=0.02),"相符",IF(H154&lt;&gt;0,"數量不符","單價不符")))</f>
        <v/>
      </c>
    </row>
    <row r="155">
      <c r="H155">
        <f>IF(C155="","",E155-D155)</f>
        <v/>
      </c>
      <c r="I155" s="7">
        <f>IF(OR(F155="",F155=0),"",(G155-F155)/F155)</f>
        <v/>
      </c>
      <c r="J155">
        <f>IF(C155="","",IF(AND(H155=0,ABS(I155)&lt;=0.02),"相符",IF(H155&lt;&gt;0,"數量不符","單價不符")))</f>
        <v/>
      </c>
    </row>
    <row r="156">
      <c r="H156">
        <f>IF(C156="","",E156-D156)</f>
        <v/>
      </c>
      <c r="I156" s="7">
        <f>IF(OR(F156="",F156=0),"",(G156-F156)/F156)</f>
        <v/>
      </c>
      <c r="J156">
        <f>IF(C156="","",IF(AND(H156=0,ABS(I156)&lt;=0.02),"相符",IF(H156&lt;&gt;0,"數量不符","單價不符")))</f>
        <v/>
      </c>
    </row>
    <row r="157">
      <c r="H157">
        <f>IF(C157="","",E157-D157)</f>
        <v/>
      </c>
      <c r="I157" s="7">
        <f>IF(OR(F157="",F157=0),"",(G157-F157)/F157)</f>
        <v/>
      </c>
      <c r="J157">
        <f>IF(C157="","",IF(AND(H157=0,ABS(I157)&lt;=0.02),"相符",IF(H157&lt;&gt;0,"數量不符","單價不符")))</f>
        <v/>
      </c>
    </row>
    <row r="158">
      <c r="H158">
        <f>IF(C158="","",E158-D158)</f>
        <v/>
      </c>
      <c r="I158" s="7">
        <f>IF(OR(F158="",F158=0),"",(G158-F158)/F158)</f>
        <v/>
      </c>
      <c r="J158">
        <f>IF(C158="","",IF(AND(H158=0,ABS(I158)&lt;=0.02),"相符",IF(H158&lt;&gt;0,"數量不符","單價不符")))</f>
        <v/>
      </c>
    </row>
    <row r="159">
      <c r="H159">
        <f>IF(C159="","",E159-D159)</f>
        <v/>
      </c>
      <c r="I159" s="7">
        <f>IF(OR(F159="",F159=0),"",(G159-F159)/F159)</f>
        <v/>
      </c>
      <c r="J159">
        <f>IF(C159="","",IF(AND(H159=0,ABS(I159)&lt;=0.02),"相符",IF(H159&lt;&gt;0,"數量不符","單價不符")))</f>
        <v/>
      </c>
    </row>
    <row r="160">
      <c r="H160">
        <f>IF(C160="","",E160-D160)</f>
        <v/>
      </c>
      <c r="I160" s="7">
        <f>IF(OR(F160="",F160=0),"",(G160-F160)/F160)</f>
        <v/>
      </c>
      <c r="J160">
        <f>IF(C160="","",IF(AND(H160=0,ABS(I160)&lt;=0.02),"相符",IF(H160&lt;&gt;0,"數量不符","單價不符")))</f>
        <v/>
      </c>
    </row>
    <row r="161">
      <c r="H161">
        <f>IF(C161="","",E161-D161)</f>
        <v/>
      </c>
      <c r="I161" s="7">
        <f>IF(OR(F161="",F161=0),"",(G161-F161)/F161)</f>
        <v/>
      </c>
      <c r="J161">
        <f>IF(C161="","",IF(AND(H161=0,ABS(I161)&lt;=0.02),"相符",IF(H161&lt;&gt;0,"數量不符","單價不符")))</f>
        <v/>
      </c>
    </row>
    <row r="162">
      <c r="H162">
        <f>IF(C162="","",E162-D162)</f>
        <v/>
      </c>
      <c r="I162" s="7">
        <f>IF(OR(F162="",F162=0),"",(G162-F162)/F162)</f>
        <v/>
      </c>
      <c r="J162">
        <f>IF(C162="","",IF(AND(H162=0,ABS(I162)&lt;=0.02),"相符",IF(H162&lt;&gt;0,"數量不符","單價不符")))</f>
        <v/>
      </c>
    </row>
    <row r="163">
      <c r="H163">
        <f>IF(C163="","",E163-D163)</f>
        <v/>
      </c>
      <c r="I163" s="7">
        <f>IF(OR(F163="",F163=0),"",(G163-F163)/F163)</f>
        <v/>
      </c>
      <c r="J163">
        <f>IF(C163="","",IF(AND(H163=0,ABS(I163)&lt;=0.02),"相符",IF(H163&lt;&gt;0,"數量不符","單價不符")))</f>
        <v/>
      </c>
    </row>
    <row r="164">
      <c r="H164">
        <f>IF(C164="","",E164-D164)</f>
        <v/>
      </c>
      <c r="I164" s="7">
        <f>IF(OR(F164="",F164=0),"",(G164-F164)/F164)</f>
        <v/>
      </c>
      <c r="J164">
        <f>IF(C164="","",IF(AND(H164=0,ABS(I164)&lt;=0.02),"相符",IF(H164&lt;&gt;0,"數量不符","單價不符")))</f>
        <v/>
      </c>
    </row>
    <row r="165">
      <c r="H165">
        <f>IF(C165="","",E165-D165)</f>
        <v/>
      </c>
      <c r="I165" s="7">
        <f>IF(OR(F165="",F165=0),"",(G165-F165)/F165)</f>
        <v/>
      </c>
      <c r="J165">
        <f>IF(C165="","",IF(AND(H165=0,ABS(I165)&lt;=0.02),"相符",IF(H165&lt;&gt;0,"數量不符","單價不符")))</f>
        <v/>
      </c>
    </row>
    <row r="166">
      <c r="H166">
        <f>IF(C166="","",E166-D166)</f>
        <v/>
      </c>
      <c r="I166" s="7">
        <f>IF(OR(F166="",F166=0),"",(G166-F166)/F166)</f>
        <v/>
      </c>
      <c r="J166">
        <f>IF(C166="","",IF(AND(H166=0,ABS(I166)&lt;=0.02),"相符",IF(H166&lt;&gt;0,"數量不符","單價不符")))</f>
        <v/>
      </c>
    </row>
    <row r="167">
      <c r="H167">
        <f>IF(C167="","",E167-D167)</f>
        <v/>
      </c>
      <c r="I167" s="7">
        <f>IF(OR(F167="",F167=0),"",(G167-F167)/F167)</f>
        <v/>
      </c>
      <c r="J167">
        <f>IF(C167="","",IF(AND(H167=0,ABS(I167)&lt;=0.02),"相符",IF(H167&lt;&gt;0,"數量不符","單價不符")))</f>
        <v/>
      </c>
    </row>
    <row r="168">
      <c r="H168">
        <f>IF(C168="","",E168-D168)</f>
        <v/>
      </c>
      <c r="I168" s="7">
        <f>IF(OR(F168="",F168=0),"",(G168-F168)/F168)</f>
        <v/>
      </c>
      <c r="J168">
        <f>IF(C168="","",IF(AND(H168=0,ABS(I168)&lt;=0.02),"相符",IF(H168&lt;&gt;0,"數量不符","單價不符")))</f>
        <v/>
      </c>
    </row>
    <row r="169">
      <c r="H169">
        <f>IF(C169="","",E169-D169)</f>
        <v/>
      </c>
      <c r="I169" s="7">
        <f>IF(OR(F169="",F169=0),"",(G169-F169)/F169)</f>
        <v/>
      </c>
      <c r="J169">
        <f>IF(C169="","",IF(AND(H169=0,ABS(I169)&lt;=0.02),"相符",IF(H169&lt;&gt;0,"數量不符","單價不符")))</f>
        <v/>
      </c>
    </row>
    <row r="170">
      <c r="H170">
        <f>IF(C170="","",E170-D170)</f>
        <v/>
      </c>
      <c r="I170" s="7">
        <f>IF(OR(F170="",F170=0),"",(G170-F170)/F170)</f>
        <v/>
      </c>
      <c r="J170">
        <f>IF(C170="","",IF(AND(H170=0,ABS(I170)&lt;=0.02),"相符",IF(H170&lt;&gt;0,"數量不符","單價不符")))</f>
        <v/>
      </c>
    </row>
    <row r="171">
      <c r="H171">
        <f>IF(C171="","",E171-D171)</f>
        <v/>
      </c>
      <c r="I171" s="7">
        <f>IF(OR(F171="",F171=0),"",(G171-F171)/F171)</f>
        <v/>
      </c>
      <c r="J171">
        <f>IF(C171="","",IF(AND(H171=0,ABS(I171)&lt;=0.02),"相符",IF(H171&lt;&gt;0,"數量不符","單價不符")))</f>
        <v/>
      </c>
    </row>
    <row r="172">
      <c r="H172">
        <f>IF(C172="","",E172-D172)</f>
        <v/>
      </c>
      <c r="I172" s="7">
        <f>IF(OR(F172="",F172=0),"",(G172-F172)/F172)</f>
        <v/>
      </c>
      <c r="J172">
        <f>IF(C172="","",IF(AND(H172=0,ABS(I172)&lt;=0.02),"相符",IF(H172&lt;&gt;0,"數量不符","單價不符")))</f>
        <v/>
      </c>
    </row>
    <row r="173">
      <c r="H173">
        <f>IF(C173="","",E173-D173)</f>
        <v/>
      </c>
      <c r="I173" s="7">
        <f>IF(OR(F173="",F173=0),"",(G173-F173)/F173)</f>
        <v/>
      </c>
      <c r="J173">
        <f>IF(C173="","",IF(AND(H173=0,ABS(I173)&lt;=0.02),"相符",IF(H173&lt;&gt;0,"數量不符","單價不符")))</f>
        <v/>
      </c>
    </row>
    <row r="174">
      <c r="H174">
        <f>IF(C174="","",E174-D174)</f>
        <v/>
      </c>
      <c r="I174" s="7">
        <f>IF(OR(F174="",F174=0),"",(G174-F174)/F174)</f>
        <v/>
      </c>
      <c r="J174">
        <f>IF(C174="","",IF(AND(H174=0,ABS(I174)&lt;=0.02),"相符",IF(H174&lt;&gt;0,"數量不符","單價不符")))</f>
        <v/>
      </c>
    </row>
    <row r="175">
      <c r="H175">
        <f>IF(C175="","",E175-D175)</f>
        <v/>
      </c>
      <c r="I175" s="7">
        <f>IF(OR(F175="",F175=0),"",(G175-F175)/F175)</f>
        <v/>
      </c>
      <c r="J175">
        <f>IF(C175="","",IF(AND(H175=0,ABS(I175)&lt;=0.02),"相符",IF(H175&lt;&gt;0,"數量不符","單價不符")))</f>
        <v/>
      </c>
    </row>
    <row r="176">
      <c r="H176">
        <f>IF(C176="","",E176-D176)</f>
        <v/>
      </c>
      <c r="I176" s="7">
        <f>IF(OR(F176="",F176=0),"",(G176-F176)/F176)</f>
        <v/>
      </c>
      <c r="J176">
        <f>IF(C176="","",IF(AND(H176=0,ABS(I176)&lt;=0.02),"相符",IF(H176&lt;&gt;0,"數量不符","單價不符")))</f>
        <v/>
      </c>
    </row>
    <row r="177">
      <c r="H177">
        <f>IF(C177="","",E177-D177)</f>
        <v/>
      </c>
      <c r="I177" s="7">
        <f>IF(OR(F177="",F177=0),"",(G177-F177)/F177)</f>
        <v/>
      </c>
      <c r="J177">
        <f>IF(C177="","",IF(AND(H177=0,ABS(I177)&lt;=0.02),"相符",IF(H177&lt;&gt;0,"數量不符","單價不符")))</f>
        <v/>
      </c>
    </row>
    <row r="178">
      <c r="H178">
        <f>IF(C178="","",E178-D178)</f>
        <v/>
      </c>
      <c r="I178" s="7">
        <f>IF(OR(F178="",F178=0),"",(G178-F178)/F178)</f>
        <v/>
      </c>
      <c r="J178">
        <f>IF(C178="","",IF(AND(H178=0,ABS(I178)&lt;=0.02),"相符",IF(H178&lt;&gt;0,"數量不符","單價不符")))</f>
        <v/>
      </c>
    </row>
    <row r="179">
      <c r="H179">
        <f>IF(C179="","",E179-D179)</f>
        <v/>
      </c>
      <c r="I179" s="7">
        <f>IF(OR(F179="",F179=0),"",(G179-F179)/F179)</f>
        <v/>
      </c>
      <c r="J179">
        <f>IF(C179="","",IF(AND(H179=0,ABS(I179)&lt;=0.02),"相符",IF(H179&lt;&gt;0,"數量不符","單價不符")))</f>
        <v/>
      </c>
    </row>
    <row r="180">
      <c r="H180">
        <f>IF(C180="","",E180-D180)</f>
        <v/>
      </c>
      <c r="I180" s="7">
        <f>IF(OR(F180="",F180=0),"",(G180-F180)/F180)</f>
        <v/>
      </c>
      <c r="J180">
        <f>IF(C180="","",IF(AND(H180=0,ABS(I180)&lt;=0.02),"相符",IF(H180&lt;&gt;0,"數量不符","單價不符")))</f>
        <v/>
      </c>
    </row>
    <row r="181">
      <c r="H181">
        <f>IF(C181="","",E181-D181)</f>
        <v/>
      </c>
      <c r="I181" s="7">
        <f>IF(OR(F181="",F181=0),"",(G181-F181)/F181)</f>
        <v/>
      </c>
      <c r="J181">
        <f>IF(C181="","",IF(AND(H181=0,ABS(I181)&lt;=0.02),"相符",IF(H181&lt;&gt;0,"數量不符","單價不符")))</f>
        <v/>
      </c>
    </row>
    <row r="182">
      <c r="H182">
        <f>IF(C182="","",E182-D182)</f>
        <v/>
      </c>
      <c r="I182" s="7">
        <f>IF(OR(F182="",F182=0),"",(G182-F182)/F182)</f>
        <v/>
      </c>
      <c r="J182">
        <f>IF(C182="","",IF(AND(H182=0,ABS(I182)&lt;=0.02),"相符",IF(H182&lt;&gt;0,"數量不符","單價不符")))</f>
        <v/>
      </c>
    </row>
    <row r="183">
      <c r="H183">
        <f>IF(C183="","",E183-D183)</f>
        <v/>
      </c>
      <c r="I183" s="7">
        <f>IF(OR(F183="",F183=0),"",(G183-F183)/F183)</f>
        <v/>
      </c>
      <c r="J183">
        <f>IF(C183="","",IF(AND(H183=0,ABS(I183)&lt;=0.02),"相符",IF(H183&lt;&gt;0,"數量不符","單價不符")))</f>
        <v/>
      </c>
    </row>
    <row r="184">
      <c r="H184">
        <f>IF(C184="","",E184-D184)</f>
        <v/>
      </c>
      <c r="I184" s="7">
        <f>IF(OR(F184="",F184=0),"",(G184-F184)/F184)</f>
        <v/>
      </c>
      <c r="J184">
        <f>IF(C184="","",IF(AND(H184=0,ABS(I184)&lt;=0.02),"相符",IF(H184&lt;&gt;0,"數量不符","單價不符")))</f>
        <v/>
      </c>
    </row>
    <row r="185">
      <c r="H185">
        <f>IF(C185="","",E185-D185)</f>
        <v/>
      </c>
      <c r="I185" s="7">
        <f>IF(OR(F185="",F185=0),"",(G185-F185)/F185)</f>
        <v/>
      </c>
      <c r="J185">
        <f>IF(C185="","",IF(AND(H185=0,ABS(I185)&lt;=0.02),"相符",IF(H185&lt;&gt;0,"數量不符","單價不符")))</f>
        <v/>
      </c>
    </row>
    <row r="186">
      <c r="H186">
        <f>IF(C186="","",E186-D186)</f>
        <v/>
      </c>
      <c r="I186" s="7">
        <f>IF(OR(F186="",F186=0),"",(G186-F186)/F186)</f>
        <v/>
      </c>
      <c r="J186">
        <f>IF(C186="","",IF(AND(H186=0,ABS(I186)&lt;=0.02),"相符",IF(H186&lt;&gt;0,"數量不符","單價不符")))</f>
        <v/>
      </c>
    </row>
    <row r="187">
      <c r="H187">
        <f>IF(C187="","",E187-D187)</f>
        <v/>
      </c>
      <c r="I187" s="7">
        <f>IF(OR(F187="",F187=0),"",(G187-F187)/F187)</f>
        <v/>
      </c>
      <c r="J187">
        <f>IF(C187="","",IF(AND(H187=0,ABS(I187)&lt;=0.02),"相符",IF(H187&lt;&gt;0,"數量不符","單價不符")))</f>
        <v/>
      </c>
    </row>
    <row r="188">
      <c r="H188">
        <f>IF(C188="","",E188-D188)</f>
        <v/>
      </c>
      <c r="I188" s="7">
        <f>IF(OR(F188="",F188=0),"",(G188-F188)/F188)</f>
        <v/>
      </c>
      <c r="J188">
        <f>IF(C188="","",IF(AND(H188=0,ABS(I188)&lt;=0.02),"相符",IF(H188&lt;&gt;0,"數量不符","單價不符")))</f>
        <v/>
      </c>
    </row>
    <row r="189">
      <c r="H189">
        <f>IF(C189="","",E189-D189)</f>
        <v/>
      </c>
      <c r="I189" s="7">
        <f>IF(OR(F189="",F189=0),"",(G189-F189)/F189)</f>
        <v/>
      </c>
      <c r="J189">
        <f>IF(C189="","",IF(AND(H189=0,ABS(I189)&lt;=0.02),"相符",IF(H189&lt;&gt;0,"數量不符","單價不符")))</f>
        <v/>
      </c>
    </row>
    <row r="190">
      <c r="H190">
        <f>IF(C190="","",E190-D190)</f>
        <v/>
      </c>
      <c r="I190" s="7">
        <f>IF(OR(F190="",F190=0),"",(G190-F190)/F190)</f>
        <v/>
      </c>
      <c r="J190">
        <f>IF(C190="","",IF(AND(H190=0,ABS(I190)&lt;=0.02),"相符",IF(H190&lt;&gt;0,"數量不符","單價不符")))</f>
        <v/>
      </c>
    </row>
    <row r="191">
      <c r="H191">
        <f>IF(C191="","",E191-D191)</f>
        <v/>
      </c>
      <c r="I191" s="7">
        <f>IF(OR(F191="",F191=0),"",(G191-F191)/F191)</f>
        <v/>
      </c>
      <c r="J191">
        <f>IF(C191="","",IF(AND(H191=0,ABS(I191)&lt;=0.02),"相符",IF(H191&lt;&gt;0,"數量不符","單價不符")))</f>
        <v/>
      </c>
    </row>
    <row r="192">
      <c r="H192">
        <f>IF(C192="","",E192-D192)</f>
        <v/>
      </c>
      <c r="I192" s="7">
        <f>IF(OR(F192="",F192=0),"",(G192-F192)/F192)</f>
        <v/>
      </c>
      <c r="J192">
        <f>IF(C192="","",IF(AND(H192=0,ABS(I192)&lt;=0.02),"相符",IF(H192&lt;&gt;0,"數量不符","單價不符")))</f>
        <v/>
      </c>
    </row>
    <row r="193">
      <c r="H193">
        <f>IF(C193="","",E193-D193)</f>
        <v/>
      </c>
      <c r="I193" s="7">
        <f>IF(OR(F193="",F193=0),"",(G193-F193)/F193)</f>
        <v/>
      </c>
      <c r="J193">
        <f>IF(C193="","",IF(AND(H193=0,ABS(I193)&lt;=0.02),"相符",IF(H193&lt;&gt;0,"數量不符","單價不符")))</f>
        <v/>
      </c>
    </row>
    <row r="194">
      <c r="H194">
        <f>IF(C194="","",E194-D194)</f>
        <v/>
      </c>
      <c r="I194" s="7">
        <f>IF(OR(F194="",F194=0),"",(G194-F194)/F194)</f>
        <v/>
      </c>
      <c r="J194">
        <f>IF(C194="","",IF(AND(H194=0,ABS(I194)&lt;=0.02),"相符",IF(H194&lt;&gt;0,"數量不符","單價不符")))</f>
        <v/>
      </c>
    </row>
    <row r="195">
      <c r="H195">
        <f>IF(C195="","",E195-D195)</f>
        <v/>
      </c>
      <c r="I195" s="7">
        <f>IF(OR(F195="",F195=0),"",(G195-F195)/F195)</f>
        <v/>
      </c>
      <c r="J195">
        <f>IF(C195="","",IF(AND(H195=0,ABS(I195)&lt;=0.02),"相符",IF(H195&lt;&gt;0,"數量不符","單價不符")))</f>
        <v/>
      </c>
    </row>
    <row r="196">
      <c r="H196">
        <f>IF(C196="","",E196-D196)</f>
        <v/>
      </c>
      <c r="I196" s="7">
        <f>IF(OR(F196="",F196=0),"",(G196-F196)/F196)</f>
        <v/>
      </c>
      <c r="J196">
        <f>IF(C196="","",IF(AND(H196=0,ABS(I196)&lt;=0.02),"相符",IF(H196&lt;&gt;0,"數量不符","單價不符")))</f>
        <v/>
      </c>
    </row>
    <row r="197">
      <c r="H197">
        <f>IF(C197="","",E197-D197)</f>
        <v/>
      </c>
      <c r="I197" s="7">
        <f>IF(OR(F197="",F197=0),"",(G197-F197)/F197)</f>
        <v/>
      </c>
      <c r="J197">
        <f>IF(C197="","",IF(AND(H197=0,ABS(I197)&lt;=0.02),"相符",IF(H197&lt;&gt;0,"數量不符","單價不符")))</f>
        <v/>
      </c>
    </row>
    <row r="198">
      <c r="H198">
        <f>IF(C198="","",E198-D198)</f>
        <v/>
      </c>
      <c r="I198" s="7">
        <f>IF(OR(F198="",F198=0),"",(G198-F198)/F198)</f>
        <v/>
      </c>
      <c r="J198">
        <f>IF(C198="","",IF(AND(H198=0,ABS(I198)&lt;=0.02),"相符",IF(H198&lt;&gt;0,"數量不符","單價不符")))</f>
        <v/>
      </c>
    </row>
    <row r="199">
      <c r="H199">
        <f>IF(C199="","",E199-D199)</f>
        <v/>
      </c>
      <c r="I199" s="7">
        <f>IF(OR(F199="",F199=0),"",(G199-F199)/F199)</f>
        <v/>
      </c>
      <c r="J199">
        <f>IF(C199="","",IF(AND(H199=0,ABS(I199)&lt;=0.02),"相符",IF(H199&lt;&gt;0,"數量不符","單價不符")))</f>
        <v/>
      </c>
    </row>
    <row r="200">
      <c r="H200">
        <f>IF(C200="","",E200-D200)</f>
        <v/>
      </c>
      <c r="I200" s="7">
        <f>IF(OR(F200="",F200=0),"",(G200-F200)/F200)</f>
        <v/>
      </c>
      <c r="J200">
        <f>IF(C200="","",IF(AND(H200=0,ABS(I200)&lt;=0.02),"相符",IF(H200&lt;&gt;0,"數量不符","單價不符")))</f>
        <v/>
      </c>
    </row>
    <row r="201">
      <c r="H201">
        <f>IF(C201="","",E201-D201)</f>
        <v/>
      </c>
      <c r="I201" s="7">
        <f>IF(OR(F201="",F201=0),"",(G201-F201)/F201)</f>
        <v/>
      </c>
      <c r="J201">
        <f>IF(C201="","",IF(AND(H201=0,ABS(I201)&lt;=0.02),"相符",IF(H201&lt;&gt;0,"數量不符","單價不符")))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2026-10-29T00:05:41Z</dcterms:created>
  <dcterms:modified xmlns:dcterms="http://purl.org/dc/terms/" xmlns:xsi="http://www.w3.org/2001/XMLSchema-instance" xsi:type="dcterms:W3CDTF">2026-10-29T00:05:41Z</dcterms:modified>
</cp:coreProperties>
</file>