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借用紀錄" sheetId="2" state="visible" r:id="rId2"/>
    <sheet xmlns:r="http://schemas.openxmlformats.org/officeDocument/2006/relationships" name="器材清單" sheetId="3" state="visible" r:id="rId3"/>
    <sheet xmlns:r="http://schemas.openxmlformats.org/officeDocument/2006/relationships" name="維修紀錄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F2A44"/>
    </font>
    <font>
      <b val="1"/>
      <color rgb="001F2A44"/>
      <sz val="13"/>
    </font>
    <font>
      <b val="1"/>
      <color rgb="001F2A44"/>
      <sz val="11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EEEE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165" fontId="0" fillId="0" borderId="1" pivotButton="0" quotePrefix="0" xfId="0"/>
    <xf numFmtId="0" fontId="2" fillId="0" borderId="0" pivotButton="0" quotePrefix="0" xfId="0"/>
    <xf numFmtId="165" fontId="0" fillId="4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設備借用登記表 Excel 範本：填寫說明</t>
        </is>
      </c>
    </row>
    <row r="2">
      <c r="A2" s="2" t="inlineStr"/>
    </row>
    <row r="3">
      <c r="A3" s="2" t="inlineStr">
        <is>
          <t>一、先在「器材清單」建好每一項器材：財產編號全公司唯一，貼在器材上的標籤也用同一個編號。同款多台可以共用一個編號加總量，貴重器材建議一台一號。</t>
        </is>
      </c>
    </row>
    <row r="4">
      <c r="A4" s="2" t="inlineStr">
        <is>
          <t>二、每借出一次，在「借用紀錄」新增一列。器材名稱、狀態、逾期天數會自動帶出（灰底欄位不用填）。借出時檢查那一格寫清楚配件與外觀，歸還時對照著驗收。</t>
        </is>
      </c>
    </row>
    <row r="5">
      <c r="A5" s="2" t="inlineStr">
        <is>
          <t>三、歸還時只要填「實還日」與「歸還時檢查」，狀態就會變成已歸還。過了應還日還沒填實還日的整列標紅，今天或明天到期的標黃。</t>
        </is>
      </c>
    </row>
    <row r="6">
      <c r="A6" s="2" t="inlineStr">
        <is>
          <t>四、預約也記在借用紀錄：借出日填未來的日期，狀態會顯示「已預約」。</t>
        </is>
      </c>
    </row>
    <row r="7">
      <c r="A7" s="2" t="inlineStr">
        <is>
          <t>五、送修時在「維修紀錄」新增一列，填送修日與預計修好日；修好後填實際修好日。器材清單的「今天送修中」與可借數量會自動扣掉、修好後自動加回。</t>
        </is>
      </c>
    </row>
    <row r="8">
      <c r="A8" s="2" t="inlineStr">
        <is>
          <t>六、想知道某一天還能借幾台，在器材清單右上角的黃色格子填查詢日期（預設是今天），「查詢日當天可借」會扣掉當天被借、被預約、送修中，以及逾期還沒還的數量。</t>
        </is>
      </c>
    </row>
    <row r="9">
      <c r="A9" s="2" t="inlineStr">
        <is>
          <t>七、灰底欄位是公式，請不要覆蓋。範本裡標「（示範）」的資料可以整列刪掉再開始用。</t>
        </is>
      </c>
    </row>
    <row r="10">
      <c r="A10" s="2" t="inlineStr">
        <is>
          <t>八、這份範本適合一位器材管理員維護。多個單位同時借、要掃碼借還、要自動寄逾期通知，或器材上百項、預約常常排到下個月，就該考慮改成系統。</t>
        </is>
      </c>
    </row>
    <row r="11">
      <c r="A11" s="2" t="inlineStr"/>
    </row>
    <row r="12">
      <c r="A12" s="3" t="inlineStr">
        <is>
          <t>覺得這份有用？我們是恆遠數位科技，日常在做企業客製系統開發。如果你有以下需求，歡迎直接找我們聊聊：</t>
        </is>
      </c>
    </row>
    <row r="13">
      <c r="A13" s="2" t="inlineStr">
        <is>
          <t>▸ 想把借還、預約、掃碼與逾期提醒做成系統 → 客製化系統開發  https://foreverwebs.com/services/customize-web</t>
        </is>
      </c>
    </row>
    <row r="14">
      <c r="A14" s="2" t="inlineStr">
        <is>
          <t>▸ 想看我們做過的器材檔期與可用量系統 → 影視器材租賃與檔期系統  https://foreverwebs.com/portfolio/film-equipment-rental-system</t>
        </is>
      </c>
    </row>
    <row r="15">
      <c r="A15" s="2" t="inlineStr">
        <is>
          <t>▸ 想導入 AI 解掉重複性工作 → AI 系統開發  https://foreverwebs.com/services/ai-consult</t>
        </is>
      </c>
    </row>
    <row r="16">
      <c r="A16" s="2" t="inlineStr">
        <is>
          <t>或直接聯絡：support@foreverwebs.com ／ LINE @929bpbpy</t>
        </is>
      </c>
    </row>
    <row r="17">
      <c r="A17" s="2" t="inlineStr">
        <is>
          <t>恆遠數位科技 · 自由揚 / Account Director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6" customWidth="1" min="3" max="3"/>
    <col width="6" customWidth="1" min="4" max="4"/>
    <col width="12" customWidth="1" min="5" max="5"/>
    <col width="10" customWidth="1" min="6" max="6"/>
    <col width="16" customWidth="1" min="7" max="7"/>
    <col width="11" customWidth="1" min="8" max="8"/>
    <col width="11" customWidth="1" min="9" max="9"/>
    <col width="11" customWidth="1" min="10" max="10"/>
    <col width="24" customWidth="1" min="11" max="11"/>
    <col width="22" customWidth="1" min="12" max="12"/>
    <col width="9" customWidth="1" min="13" max="13"/>
    <col width="11" customWidth="1" min="14" max="14"/>
    <col width="10" customWidth="1" min="15" max="15"/>
  </cols>
  <sheetData>
    <row r="1" ht="34" customHeight="1">
      <c r="A1" s="4" t="inlineStr">
        <is>
          <t>借用單號</t>
        </is>
      </c>
      <c r="B1" s="4" t="inlineStr">
        <is>
          <t>財產編號</t>
        </is>
      </c>
      <c r="C1" s="4" t="inlineStr">
        <is>
          <t>器材名稱（自動）</t>
        </is>
      </c>
      <c r="D1" s="4" t="inlineStr">
        <is>
          <t>數量</t>
        </is>
      </c>
      <c r="E1" s="4" t="inlineStr">
        <is>
          <t>借用人</t>
        </is>
      </c>
      <c r="F1" s="4" t="inlineStr">
        <is>
          <t>單位</t>
        </is>
      </c>
      <c r="G1" s="4" t="inlineStr">
        <is>
          <t>用途</t>
        </is>
      </c>
      <c r="H1" s="4" t="inlineStr">
        <is>
          <t>借出日</t>
        </is>
      </c>
      <c r="I1" s="4" t="inlineStr">
        <is>
          <t>應還日</t>
        </is>
      </c>
      <c r="J1" s="4" t="inlineStr">
        <is>
          <t>實還日</t>
        </is>
      </c>
      <c r="K1" s="4" t="inlineStr">
        <is>
          <t>借出時檢查（配件、外觀）</t>
        </is>
      </c>
      <c r="L1" s="4" t="inlineStr">
        <is>
          <t>歸還時檢查</t>
        </is>
      </c>
      <c r="M1" s="4" t="inlineStr">
        <is>
          <t>經手人</t>
        </is>
      </c>
      <c r="N1" s="4" t="inlineStr">
        <is>
          <t>狀態（自動）</t>
        </is>
      </c>
      <c r="O1" s="4" t="inlineStr">
        <is>
          <t>逾期天數（自動）</t>
        </is>
      </c>
    </row>
    <row r="2">
      <c r="A2" s="5" t="inlineStr">
        <is>
          <t>B2611-001</t>
        </is>
      </c>
      <c r="B2" s="5" t="inlineStr">
        <is>
          <t>NB-01</t>
        </is>
      </c>
      <c r="C2" s="6">
        <f>IF(B2="","",IFERROR(INDEX(器材清單!B:B,MATCH(B2,器材清單!A:A,0)),"查無此編號"))</f>
        <v/>
      </c>
      <c r="D2" s="5" t="n">
        <v>2</v>
      </c>
      <c r="E2" s="5" t="inlineStr">
        <is>
          <t>（示範）甲</t>
        </is>
      </c>
      <c r="F2" s="5" t="inlineStr">
        <is>
          <t>行政組</t>
        </is>
      </c>
      <c r="G2" s="5" t="inlineStr">
        <is>
          <t>新人訓練</t>
        </is>
      </c>
      <c r="H2" s="7" t="n">
        <v>46328</v>
      </c>
      <c r="I2" s="7" t="n">
        <v>46330</v>
      </c>
      <c r="J2" s="7" t="n">
        <v>46329</v>
      </c>
      <c r="K2" s="5" t="inlineStr">
        <is>
          <t>充電器 2、滑鼠 2，外觀正常</t>
        </is>
      </c>
      <c r="L2" s="5" t="inlineStr">
        <is>
          <t>正常</t>
        </is>
      </c>
      <c r="M2" s="5" t="inlineStr">
        <is>
          <t>（示範）總務</t>
        </is>
      </c>
      <c r="N2" s="6">
        <f>IF(A2="","",IF(J2&lt;&gt;"","已歸還",IF(H2&gt;TODAY(),"已預約",IF(I2&lt;TODAY(),"逾期","借出中"))))</f>
        <v/>
      </c>
      <c r="O2" s="6">
        <f>IF(N2="逾期",TODAY()-I2,"")</f>
        <v/>
      </c>
    </row>
    <row r="3">
      <c r="A3" s="5" t="inlineStr">
        <is>
          <t>B2611-002</t>
        </is>
      </c>
      <c r="B3" s="5" t="inlineStr">
        <is>
          <t>CAM-01</t>
        </is>
      </c>
      <c r="C3" s="6">
        <f>IF(B3="","",IFERROR(INDEX(器材清單!B:B,MATCH(B3,器材清單!A:A,0)),"查無此編號"))</f>
        <v/>
      </c>
      <c r="D3" s="5" t="n">
        <v>1</v>
      </c>
      <c r="E3" s="5" t="inlineStr">
        <is>
          <t>（示範）乙</t>
        </is>
      </c>
      <c r="F3" s="5" t="inlineStr">
        <is>
          <t>公關組</t>
        </is>
      </c>
      <c r="G3" s="5" t="inlineStr">
        <is>
          <t>活動攝影</t>
        </is>
      </c>
      <c r="H3" s="7" t="n">
        <v>46329</v>
      </c>
      <c r="I3" s="7" t="n">
        <v>46331</v>
      </c>
      <c r="J3" s="7" t="n"/>
      <c r="K3" s="5" t="inlineStr">
        <is>
          <t>電池 2、記憶卡 1、背帶</t>
        </is>
      </c>
      <c r="L3" s="5" t="inlineStr"/>
      <c r="M3" s="5" t="inlineStr">
        <is>
          <t>（示範）總務</t>
        </is>
      </c>
      <c r="N3" s="6">
        <f>IF(A3="","",IF(J3&lt;&gt;"","已歸還",IF(H3&gt;TODAY(),"已預約",IF(I3&lt;TODAY(),"逾期","借出中"))))</f>
        <v/>
      </c>
      <c r="O3" s="6">
        <f>IF(N3="逾期",TODAY()-I3,"")</f>
        <v/>
      </c>
    </row>
    <row r="4">
      <c r="A4" s="5" t="inlineStr">
        <is>
          <t>B2611-003</t>
        </is>
      </c>
      <c r="B4" s="5" t="inlineStr">
        <is>
          <t>PJ-01</t>
        </is>
      </c>
      <c r="C4" s="6">
        <f>IF(B4="","",IFERROR(INDEX(器材清單!B:B,MATCH(B4,器材清單!A:A,0)),"查無此編號"))</f>
        <v/>
      </c>
      <c r="D4" s="5" t="n">
        <v>1</v>
      </c>
      <c r="E4" s="5" t="inlineStr">
        <is>
          <t>（示範）丙</t>
        </is>
      </c>
      <c r="F4" s="5" t="inlineStr">
        <is>
          <t>教務組</t>
        </is>
      </c>
      <c r="G4" s="5" t="inlineStr">
        <is>
          <t>研習</t>
        </is>
      </c>
      <c r="H4" s="7" t="n">
        <v>46336</v>
      </c>
      <c r="I4" s="7" t="n">
        <v>46338</v>
      </c>
      <c r="J4" s="7" t="n"/>
      <c r="K4" s="5" t="inlineStr">
        <is>
          <t>遙控器、HDMI 線</t>
        </is>
      </c>
      <c r="L4" s="5" t="inlineStr"/>
      <c r="M4" s="5" t="inlineStr">
        <is>
          <t>（示範）總務</t>
        </is>
      </c>
      <c r="N4" s="6">
        <f>IF(A4="","",IF(J4&lt;&gt;"","已歸還",IF(H4&gt;TODAY(),"已預約",IF(I4&lt;TODAY(),"逾期","借出中"))))</f>
        <v/>
      </c>
      <c r="O4" s="6">
        <f>IF(N4="逾期",TODAY()-I4,"")</f>
        <v/>
      </c>
    </row>
    <row r="5">
      <c r="A5" s="5" t="inlineStr">
        <is>
          <t>B2611-004</t>
        </is>
      </c>
      <c r="B5" s="5" t="inlineStr">
        <is>
          <t>MTR-01</t>
        </is>
      </c>
      <c r="C5" s="6">
        <f>IF(B5="","",IFERROR(INDEX(器材清單!B:B,MATCH(B5,器材清單!A:A,0)),"查無此編號"))</f>
        <v/>
      </c>
      <c r="D5" s="5" t="n">
        <v>2</v>
      </c>
      <c r="E5" s="5" t="inlineStr">
        <is>
          <t>（示範）丁</t>
        </is>
      </c>
      <c r="F5" s="5" t="inlineStr">
        <is>
          <t>工務課</t>
        </is>
      </c>
      <c r="G5" s="5" t="inlineStr">
        <is>
          <t>設備巡檢</t>
        </is>
      </c>
      <c r="H5" s="7" t="n">
        <v>46327</v>
      </c>
      <c r="I5" s="7" t="n">
        <v>46329</v>
      </c>
      <c r="J5" s="7" t="n"/>
      <c r="K5" s="5" t="inlineStr">
        <is>
          <t>測試棒 2 組</t>
        </is>
      </c>
      <c r="L5" s="5" t="inlineStr"/>
      <c r="M5" s="5" t="inlineStr">
        <is>
          <t>（示範）總務</t>
        </is>
      </c>
      <c r="N5" s="6">
        <f>IF(A5="","",IF(J5&lt;&gt;"","已歸還",IF(H5&gt;TODAY(),"已預約",IF(I5&lt;TODAY(),"逾期","借出中"))))</f>
        <v/>
      </c>
      <c r="O5" s="6">
        <f>IF(N5="逾期",TODAY()-I5,"")</f>
        <v/>
      </c>
    </row>
    <row r="6">
      <c r="A6" s="5" t="n"/>
      <c r="B6" s="5" t="n"/>
      <c r="C6" s="6">
        <f>IF(B6="","",IFERROR(INDEX(器材清單!B:B,MATCH(B6,器材清單!A:A,0)),"查無此編號"))</f>
        <v/>
      </c>
      <c r="D6" s="5" t="n"/>
      <c r="E6" s="5" t="n"/>
      <c r="F6" s="5" t="n"/>
      <c r="G6" s="5" t="n"/>
      <c r="H6" s="7" t="n"/>
      <c r="I6" s="7" t="n"/>
      <c r="J6" s="7" t="n"/>
      <c r="K6" s="5" t="n"/>
      <c r="L6" s="5" t="n"/>
      <c r="M6" s="5" t="n"/>
      <c r="N6" s="6">
        <f>IF(A6="","",IF(J6&lt;&gt;"","已歸還",IF(H6&gt;TODAY(),"已預約",IF(I6&lt;TODAY(),"逾期","借出中"))))</f>
        <v/>
      </c>
      <c r="O6" s="6">
        <f>IF(N6="逾期",TODAY()-I6,"")</f>
        <v/>
      </c>
    </row>
    <row r="7">
      <c r="A7" s="5" t="n"/>
      <c r="B7" s="5" t="n"/>
      <c r="C7" s="6">
        <f>IF(B7="","",IFERROR(INDEX(器材清單!B:B,MATCH(B7,器材清單!A:A,0)),"查無此編號"))</f>
        <v/>
      </c>
      <c r="D7" s="5" t="n"/>
      <c r="E7" s="5" t="n"/>
      <c r="F7" s="5" t="n"/>
      <c r="G7" s="5" t="n"/>
      <c r="H7" s="7" t="n"/>
      <c r="I7" s="7" t="n"/>
      <c r="J7" s="7" t="n"/>
      <c r="K7" s="5" t="n"/>
      <c r="L7" s="5" t="n"/>
      <c r="M7" s="5" t="n"/>
      <c r="N7" s="6">
        <f>IF(A7="","",IF(J7&lt;&gt;"","已歸還",IF(H7&gt;TODAY(),"已預約",IF(I7&lt;TODAY(),"逾期","借出中"))))</f>
        <v/>
      </c>
      <c r="O7" s="6">
        <f>IF(N7="逾期",TODAY()-I7,"")</f>
        <v/>
      </c>
    </row>
    <row r="8">
      <c r="A8" s="5" t="n"/>
      <c r="B8" s="5" t="n"/>
      <c r="C8" s="6">
        <f>IF(B8="","",IFERROR(INDEX(器材清單!B:B,MATCH(B8,器材清單!A:A,0)),"查無此編號"))</f>
        <v/>
      </c>
      <c r="D8" s="5" t="n"/>
      <c r="E8" s="5" t="n"/>
      <c r="F8" s="5" t="n"/>
      <c r="G8" s="5" t="n"/>
      <c r="H8" s="7" t="n"/>
      <c r="I8" s="7" t="n"/>
      <c r="J8" s="7" t="n"/>
      <c r="K8" s="5" t="n"/>
      <c r="L8" s="5" t="n"/>
      <c r="M8" s="5" t="n"/>
      <c r="N8" s="6">
        <f>IF(A8="","",IF(J8&lt;&gt;"","已歸還",IF(H8&gt;TODAY(),"已預約",IF(I8&lt;TODAY(),"逾期","借出中"))))</f>
        <v/>
      </c>
      <c r="O8" s="6">
        <f>IF(N8="逾期",TODAY()-I8,"")</f>
        <v/>
      </c>
    </row>
    <row r="9">
      <c r="A9" s="5" t="n"/>
      <c r="B9" s="5" t="n"/>
      <c r="C9" s="6">
        <f>IF(B9="","",IFERROR(INDEX(器材清單!B:B,MATCH(B9,器材清單!A:A,0)),"查無此編號"))</f>
        <v/>
      </c>
      <c r="D9" s="5" t="n"/>
      <c r="E9" s="5" t="n"/>
      <c r="F9" s="5" t="n"/>
      <c r="G9" s="5" t="n"/>
      <c r="H9" s="7" t="n"/>
      <c r="I9" s="7" t="n"/>
      <c r="J9" s="7" t="n"/>
      <c r="K9" s="5" t="n"/>
      <c r="L9" s="5" t="n"/>
      <c r="M9" s="5" t="n"/>
      <c r="N9" s="6">
        <f>IF(A9="","",IF(J9&lt;&gt;"","已歸還",IF(H9&gt;TODAY(),"已預約",IF(I9&lt;TODAY(),"逾期","借出中"))))</f>
        <v/>
      </c>
      <c r="O9" s="6">
        <f>IF(N9="逾期",TODAY()-I9,"")</f>
        <v/>
      </c>
    </row>
    <row r="10">
      <c r="A10" s="5" t="n"/>
      <c r="B10" s="5" t="n"/>
      <c r="C10" s="6">
        <f>IF(B10="","",IFERROR(INDEX(器材清單!B:B,MATCH(B10,器材清單!A:A,0)),"查無此編號"))</f>
        <v/>
      </c>
      <c r="D10" s="5" t="n"/>
      <c r="E10" s="5" t="n"/>
      <c r="F10" s="5" t="n"/>
      <c r="G10" s="5" t="n"/>
      <c r="H10" s="7" t="n"/>
      <c r="I10" s="7" t="n"/>
      <c r="J10" s="7" t="n"/>
      <c r="K10" s="5" t="n"/>
      <c r="L10" s="5" t="n"/>
      <c r="M10" s="5" t="n"/>
      <c r="N10" s="6">
        <f>IF(A10="","",IF(J10&lt;&gt;"","已歸還",IF(H10&gt;TODAY(),"已預約",IF(I10&lt;TODAY(),"逾期","借出中"))))</f>
        <v/>
      </c>
      <c r="O10" s="6">
        <f>IF(N10="逾期",TODAY()-I10,"")</f>
        <v/>
      </c>
    </row>
    <row r="11">
      <c r="A11" s="5" t="n"/>
      <c r="B11" s="5" t="n"/>
      <c r="C11" s="6">
        <f>IF(B11="","",IFERROR(INDEX(器材清單!B:B,MATCH(B11,器材清單!A:A,0)),"查無此編號"))</f>
        <v/>
      </c>
      <c r="D11" s="5" t="n"/>
      <c r="E11" s="5" t="n"/>
      <c r="F11" s="5" t="n"/>
      <c r="G11" s="5" t="n"/>
      <c r="H11" s="7" t="n"/>
      <c r="I11" s="7" t="n"/>
      <c r="J11" s="7" t="n"/>
      <c r="K11" s="5" t="n"/>
      <c r="L11" s="5" t="n"/>
      <c r="M11" s="5" t="n"/>
      <c r="N11" s="6">
        <f>IF(A11="","",IF(J11&lt;&gt;"","已歸還",IF(H11&gt;TODAY(),"已預約",IF(I11&lt;TODAY(),"逾期","借出中"))))</f>
        <v/>
      </c>
      <c r="O11" s="6">
        <f>IF(N11="逾期",TODAY()-I11,"")</f>
        <v/>
      </c>
    </row>
    <row r="12">
      <c r="A12" s="5" t="n"/>
      <c r="B12" s="5" t="n"/>
      <c r="C12" s="6">
        <f>IF(B12="","",IFERROR(INDEX(器材清單!B:B,MATCH(B12,器材清單!A:A,0)),"查無此編號"))</f>
        <v/>
      </c>
      <c r="D12" s="5" t="n"/>
      <c r="E12" s="5" t="n"/>
      <c r="F12" s="5" t="n"/>
      <c r="G12" s="5" t="n"/>
      <c r="H12" s="7" t="n"/>
      <c r="I12" s="7" t="n"/>
      <c r="J12" s="7" t="n"/>
      <c r="K12" s="5" t="n"/>
      <c r="L12" s="5" t="n"/>
      <c r="M12" s="5" t="n"/>
      <c r="N12" s="6">
        <f>IF(A12="","",IF(J12&lt;&gt;"","已歸還",IF(H12&gt;TODAY(),"已預約",IF(I12&lt;TODAY(),"逾期","借出中"))))</f>
        <v/>
      </c>
      <c r="O12" s="6">
        <f>IF(N12="逾期",TODAY()-I12,"")</f>
        <v/>
      </c>
    </row>
    <row r="13">
      <c r="A13" s="5" t="n"/>
      <c r="B13" s="5" t="n"/>
      <c r="C13" s="6">
        <f>IF(B13="","",IFERROR(INDEX(器材清單!B:B,MATCH(B13,器材清單!A:A,0)),"查無此編號"))</f>
        <v/>
      </c>
      <c r="D13" s="5" t="n"/>
      <c r="E13" s="5" t="n"/>
      <c r="F13" s="5" t="n"/>
      <c r="G13" s="5" t="n"/>
      <c r="H13" s="7" t="n"/>
      <c r="I13" s="7" t="n"/>
      <c r="J13" s="7" t="n"/>
      <c r="K13" s="5" t="n"/>
      <c r="L13" s="5" t="n"/>
      <c r="M13" s="5" t="n"/>
      <c r="N13" s="6">
        <f>IF(A13="","",IF(J13&lt;&gt;"","已歸還",IF(H13&gt;TODAY(),"已預約",IF(I13&lt;TODAY(),"逾期","借出中"))))</f>
        <v/>
      </c>
      <c r="O13" s="6">
        <f>IF(N13="逾期",TODAY()-I13,"")</f>
        <v/>
      </c>
    </row>
    <row r="14">
      <c r="A14" s="5" t="n"/>
      <c r="B14" s="5" t="n"/>
      <c r="C14" s="6">
        <f>IF(B14="","",IFERROR(INDEX(器材清單!B:B,MATCH(B14,器材清單!A:A,0)),"查無此編號"))</f>
        <v/>
      </c>
      <c r="D14" s="5" t="n"/>
      <c r="E14" s="5" t="n"/>
      <c r="F14" s="5" t="n"/>
      <c r="G14" s="5" t="n"/>
      <c r="H14" s="7" t="n"/>
      <c r="I14" s="7" t="n"/>
      <c r="J14" s="7" t="n"/>
      <c r="K14" s="5" t="n"/>
      <c r="L14" s="5" t="n"/>
      <c r="M14" s="5" t="n"/>
      <c r="N14" s="6">
        <f>IF(A14="","",IF(J14&lt;&gt;"","已歸還",IF(H14&gt;TODAY(),"已預約",IF(I14&lt;TODAY(),"逾期","借出中"))))</f>
        <v/>
      </c>
      <c r="O14" s="6">
        <f>IF(N14="逾期",TODAY()-I14,"")</f>
        <v/>
      </c>
    </row>
    <row r="15">
      <c r="A15" s="5" t="n"/>
      <c r="B15" s="5" t="n"/>
      <c r="C15" s="6">
        <f>IF(B15="","",IFERROR(INDEX(器材清單!B:B,MATCH(B15,器材清單!A:A,0)),"查無此編號"))</f>
        <v/>
      </c>
      <c r="D15" s="5" t="n"/>
      <c r="E15" s="5" t="n"/>
      <c r="F15" s="5" t="n"/>
      <c r="G15" s="5" t="n"/>
      <c r="H15" s="7" t="n"/>
      <c r="I15" s="7" t="n"/>
      <c r="J15" s="7" t="n"/>
      <c r="K15" s="5" t="n"/>
      <c r="L15" s="5" t="n"/>
      <c r="M15" s="5" t="n"/>
      <c r="N15" s="6">
        <f>IF(A15="","",IF(J15&lt;&gt;"","已歸還",IF(H15&gt;TODAY(),"已預約",IF(I15&lt;TODAY(),"逾期","借出中"))))</f>
        <v/>
      </c>
      <c r="O15" s="6">
        <f>IF(N15="逾期",TODAY()-I15,"")</f>
        <v/>
      </c>
    </row>
    <row r="16">
      <c r="A16" s="5" t="n"/>
      <c r="B16" s="5" t="n"/>
      <c r="C16" s="6">
        <f>IF(B16="","",IFERROR(INDEX(器材清單!B:B,MATCH(B16,器材清單!A:A,0)),"查無此編號"))</f>
        <v/>
      </c>
      <c r="D16" s="5" t="n"/>
      <c r="E16" s="5" t="n"/>
      <c r="F16" s="5" t="n"/>
      <c r="G16" s="5" t="n"/>
      <c r="H16" s="7" t="n"/>
      <c r="I16" s="7" t="n"/>
      <c r="J16" s="7" t="n"/>
      <c r="K16" s="5" t="n"/>
      <c r="L16" s="5" t="n"/>
      <c r="M16" s="5" t="n"/>
      <c r="N16" s="6">
        <f>IF(A16="","",IF(J16&lt;&gt;"","已歸還",IF(H16&gt;TODAY(),"已預約",IF(I16&lt;TODAY(),"逾期","借出中"))))</f>
        <v/>
      </c>
      <c r="O16" s="6">
        <f>IF(N16="逾期",TODAY()-I16,"")</f>
        <v/>
      </c>
    </row>
    <row r="17">
      <c r="A17" s="5" t="n"/>
      <c r="B17" s="5" t="n"/>
      <c r="C17" s="6">
        <f>IF(B17="","",IFERROR(INDEX(器材清單!B:B,MATCH(B17,器材清單!A:A,0)),"查無此編號"))</f>
        <v/>
      </c>
      <c r="D17" s="5" t="n"/>
      <c r="E17" s="5" t="n"/>
      <c r="F17" s="5" t="n"/>
      <c r="G17" s="5" t="n"/>
      <c r="H17" s="7" t="n"/>
      <c r="I17" s="7" t="n"/>
      <c r="J17" s="7" t="n"/>
      <c r="K17" s="5" t="n"/>
      <c r="L17" s="5" t="n"/>
      <c r="M17" s="5" t="n"/>
      <c r="N17" s="6">
        <f>IF(A17="","",IF(J17&lt;&gt;"","已歸還",IF(H17&gt;TODAY(),"已預約",IF(I17&lt;TODAY(),"逾期","借出中"))))</f>
        <v/>
      </c>
      <c r="O17" s="6">
        <f>IF(N17="逾期",TODAY()-I17,"")</f>
        <v/>
      </c>
    </row>
    <row r="18">
      <c r="A18" s="5" t="n"/>
      <c r="B18" s="5" t="n"/>
      <c r="C18" s="6">
        <f>IF(B18="","",IFERROR(INDEX(器材清單!B:B,MATCH(B18,器材清單!A:A,0)),"查無此編號"))</f>
        <v/>
      </c>
      <c r="D18" s="5" t="n"/>
      <c r="E18" s="5" t="n"/>
      <c r="F18" s="5" t="n"/>
      <c r="G18" s="5" t="n"/>
      <c r="H18" s="7" t="n"/>
      <c r="I18" s="7" t="n"/>
      <c r="J18" s="7" t="n"/>
      <c r="K18" s="5" t="n"/>
      <c r="L18" s="5" t="n"/>
      <c r="M18" s="5" t="n"/>
      <c r="N18" s="6">
        <f>IF(A18="","",IF(J18&lt;&gt;"","已歸還",IF(H18&gt;TODAY(),"已預約",IF(I18&lt;TODAY(),"逾期","借出中"))))</f>
        <v/>
      </c>
      <c r="O18" s="6">
        <f>IF(N18="逾期",TODAY()-I18,"")</f>
        <v/>
      </c>
    </row>
    <row r="19">
      <c r="A19" s="5" t="n"/>
      <c r="B19" s="5" t="n"/>
      <c r="C19" s="6">
        <f>IF(B19="","",IFERROR(INDEX(器材清單!B:B,MATCH(B19,器材清單!A:A,0)),"查無此編號"))</f>
        <v/>
      </c>
      <c r="D19" s="5" t="n"/>
      <c r="E19" s="5" t="n"/>
      <c r="F19" s="5" t="n"/>
      <c r="G19" s="5" t="n"/>
      <c r="H19" s="7" t="n"/>
      <c r="I19" s="7" t="n"/>
      <c r="J19" s="7" t="n"/>
      <c r="K19" s="5" t="n"/>
      <c r="L19" s="5" t="n"/>
      <c r="M19" s="5" t="n"/>
      <c r="N19" s="6">
        <f>IF(A19="","",IF(J19&lt;&gt;"","已歸還",IF(H19&gt;TODAY(),"已預約",IF(I19&lt;TODAY(),"逾期","借出中"))))</f>
        <v/>
      </c>
      <c r="O19" s="6">
        <f>IF(N19="逾期",TODAY()-I19,"")</f>
        <v/>
      </c>
    </row>
    <row r="20">
      <c r="A20" s="5" t="n"/>
      <c r="B20" s="5" t="n"/>
      <c r="C20" s="6">
        <f>IF(B20="","",IFERROR(INDEX(器材清單!B:B,MATCH(B20,器材清單!A:A,0)),"查無此編號"))</f>
        <v/>
      </c>
      <c r="D20" s="5" t="n"/>
      <c r="E20" s="5" t="n"/>
      <c r="F20" s="5" t="n"/>
      <c r="G20" s="5" t="n"/>
      <c r="H20" s="7" t="n"/>
      <c r="I20" s="7" t="n"/>
      <c r="J20" s="7" t="n"/>
      <c r="K20" s="5" t="n"/>
      <c r="L20" s="5" t="n"/>
      <c r="M20" s="5" t="n"/>
      <c r="N20" s="6">
        <f>IF(A20="","",IF(J20&lt;&gt;"","已歸還",IF(H20&gt;TODAY(),"已預約",IF(I20&lt;TODAY(),"逾期","借出中"))))</f>
        <v/>
      </c>
      <c r="O20" s="6">
        <f>IF(N20="逾期",TODAY()-I20,"")</f>
        <v/>
      </c>
    </row>
    <row r="21">
      <c r="A21" s="5" t="n"/>
      <c r="B21" s="5" t="n"/>
      <c r="C21" s="6">
        <f>IF(B21="","",IFERROR(INDEX(器材清單!B:B,MATCH(B21,器材清單!A:A,0)),"查無此編號"))</f>
        <v/>
      </c>
      <c r="D21" s="5" t="n"/>
      <c r="E21" s="5" t="n"/>
      <c r="F21" s="5" t="n"/>
      <c r="G21" s="5" t="n"/>
      <c r="H21" s="7" t="n"/>
      <c r="I21" s="7" t="n"/>
      <c r="J21" s="7" t="n"/>
      <c r="K21" s="5" t="n"/>
      <c r="L21" s="5" t="n"/>
      <c r="M21" s="5" t="n"/>
      <c r="N21" s="6">
        <f>IF(A21="","",IF(J21&lt;&gt;"","已歸還",IF(H21&gt;TODAY(),"已預約",IF(I21&lt;TODAY(),"逾期","借出中"))))</f>
        <v/>
      </c>
      <c r="O21" s="6">
        <f>IF(N21="逾期",TODAY()-I21,"")</f>
        <v/>
      </c>
    </row>
    <row r="22">
      <c r="A22" s="5" t="n"/>
      <c r="B22" s="5" t="n"/>
      <c r="C22" s="6">
        <f>IF(B22="","",IFERROR(INDEX(器材清單!B:B,MATCH(B22,器材清單!A:A,0)),"查無此編號"))</f>
        <v/>
      </c>
      <c r="D22" s="5" t="n"/>
      <c r="E22" s="5" t="n"/>
      <c r="F22" s="5" t="n"/>
      <c r="G22" s="5" t="n"/>
      <c r="H22" s="7" t="n"/>
      <c r="I22" s="7" t="n"/>
      <c r="J22" s="7" t="n"/>
      <c r="K22" s="5" t="n"/>
      <c r="L22" s="5" t="n"/>
      <c r="M22" s="5" t="n"/>
      <c r="N22" s="6">
        <f>IF(A22="","",IF(J22&lt;&gt;"","已歸還",IF(H22&gt;TODAY(),"已預約",IF(I22&lt;TODAY(),"逾期","借出中"))))</f>
        <v/>
      </c>
      <c r="O22" s="6">
        <f>IF(N22="逾期",TODAY()-I22,"")</f>
        <v/>
      </c>
    </row>
    <row r="23">
      <c r="A23" s="5" t="n"/>
      <c r="B23" s="5" t="n"/>
      <c r="C23" s="6">
        <f>IF(B23="","",IFERROR(INDEX(器材清單!B:B,MATCH(B23,器材清單!A:A,0)),"查無此編號"))</f>
        <v/>
      </c>
      <c r="D23" s="5" t="n"/>
      <c r="E23" s="5" t="n"/>
      <c r="F23" s="5" t="n"/>
      <c r="G23" s="5" t="n"/>
      <c r="H23" s="7" t="n"/>
      <c r="I23" s="7" t="n"/>
      <c r="J23" s="7" t="n"/>
      <c r="K23" s="5" t="n"/>
      <c r="L23" s="5" t="n"/>
      <c r="M23" s="5" t="n"/>
      <c r="N23" s="6">
        <f>IF(A23="","",IF(J23&lt;&gt;"","已歸還",IF(H23&gt;TODAY(),"已預約",IF(I23&lt;TODAY(),"逾期","借出中"))))</f>
        <v/>
      </c>
      <c r="O23" s="6">
        <f>IF(N23="逾期",TODAY()-I23,"")</f>
        <v/>
      </c>
    </row>
    <row r="24">
      <c r="A24" s="5" t="n"/>
      <c r="B24" s="5" t="n"/>
      <c r="C24" s="6">
        <f>IF(B24="","",IFERROR(INDEX(器材清單!B:B,MATCH(B24,器材清單!A:A,0)),"查無此編號"))</f>
        <v/>
      </c>
      <c r="D24" s="5" t="n"/>
      <c r="E24" s="5" t="n"/>
      <c r="F24" s="5" t="n"/>
      <c r="G24" s="5" t="n"/>
      <c r="H24" s="7" t="n"/>
      <c r="I24" s="7" t="n"/>
      <c r="J24" s="7" t="n"/>
      <c r="K24" s="5" t="n"/>
      <c r="L24" s="5" t="n"/>
      <c r="M24" s="5" t="n"/>
      <c r="N24" s="6">
        <f>IF(A24="","",IF(J24&lt;&gt;"","已歸還",IF(H24&gt;TODAY(),"已預約",IF(I24&lt;TODAY(),"逾期","借出中"))))</f>
        <v/>
      </c>
      <c r="O24" s="6">
        <f>IF(N24="逾期",TODAY()-I24,"")</f>
        <v/>
      </c>
    </row>
    <row r="25">
      <c r="A25" s="5" t="n"/>
      <c r="B25" s="5" t="n"/>
      <c r="C25" s="6">
        <f>IF(B25="","",IFERROR(INDEX(器材清單!B:B,MATCH(B25,器材清單!A:A,0)),"查無此編號"))</f>
        <v/>
      </c>
      <c r="D25" s="5" t="n"/>
      <c r="E25" s="5" t="n"/>
      <c r="F25" s="5" t="n"/>
      <c r="G25" s="5" t="n"/>
      <c r="H25" s="7" t="n"/>
      <c r="I25" s="7" t="n"/>
      <c r="J25" s="7" t="n"/>
      <c r="K25" s="5" t="n"/>
      <c r="L25" s="5" t="n"/>
      <c r="M25" s="5" t="n"/>
      <c r="N25" s="6">
        <f>IF(A25="","",IF(J25&lt;&gt;"","已歸還",IF(H25&gt;TODAY(),"已預約",IF(I25&lt;TODAY(),"逾期","借出中"))))</f>
        <v/>
      </c>
      <c r="O25" s="6">
        <f>IF(N25="逾期",TODAY()-I25,"")</f>
        <v/>
      </c>
    </row>
    <row r="26">
      <c r="A26" s="5" t="n"/>
      <c r="B26" s="5" t="n"/>
      <c r="C26" s="6">
        <f>IF(B26="","",IFERROR(INDEX(器材清單!B:B,MATCH(B26,器材清單!A:A,0)),"查無此編號"))</f>
        <v/>
      </c>
      <c r="D26" s="5" t="n"/>
      <c r="E26" s="5" t="n"/>
      <c r="F26" s="5" t="n"/>
      <c r="G26" s="5" t="n"/>
      <c r="H26" s="7" t="n"/>
      <c r="I26" s="7" t="n"/>
      <c r="J26" s="7" t="n"/>
      <c r="K26" s="5" t="n"/>
      <c r="L26" s="5" t="n"/>
      <c r="M26" s="5" t="n"/>
      <c r="N26" s="6">
        <f>IF(A26="","",IF(J26&lt;&gt;"","已歸還",IF(H26&gt;TODAY(),"已預約",IF(I26&lt;TODAY(),"逾期","借出中"))))</f>
        <v/>
      </c>
      <c r="O26" s="6">
        <f>IF(N26="逾期",TODAY()-I26,"")</f>
        <v/>
      </c>
    </row>
    <row r="27">
      <c r="A27" s="5" t="n"/>
      <c r="B27" s="5" t="n"/>
      <c r="C27" s="6">
        <f>IF(B27="","",IFERROR(INDEX(器材清單!B:B,MATCH(B27,器材清單!A:A,0)),"查無此編號"))</f>
        <v/>
      </c>
      <c r="D27" s="5" t="n"/>
      <c r="E27" s="5" t="n"/>
      <c r="F27" s="5" t="n"/>
      <c r="G27" s="5" t="n"/>
      <c r="H27" s="7" t="n"/>
      <c r="I27" s="7" t="n"/>
      <c r="J27" s="7" t="n"/>
      <c r="K27" s="5" t="n"/>
      <c r="L27" s="5" t="n"/>
      <c r="M27" s="5" t="n"/>
      <c r="N27" s="6">
        <f>IF(A27="","",IF(J27&lt;&gt;"","已歸還",IF(H27&gt;TODAY(),"已預約",IF(I27&lt;TODAY(),"逾期","借出中"))))</f>
        <v/>
      </c>
      <c r="O27" s="6">
        <f>IF(N27="逾期",TODAY()-I27,"")</f>
        <v/>
      </c>
    </row>
    <row r="28">
      <c r="A28" s="5" t="n"/>
      <c r="B28" s="5" t="n"/>
      <c r="C28" s="6">
        <f>IF(B28="","",IFERROR(INDEX(器材清單!B:B,MATCH(B28,器材清單!A:A,0)),"查無此編號"))</f>
        <v/>
      </c>
      <c r="D28" s="5" t="n"/>
      <c r="E28" s="5" t="n"/>
      <c r="F28" s="5" t="n"/>
      <c r="G28" s="5" t="n"/>
      <c r="H28" s="7" t="n"/>
      <c r="I28" s="7" t="n"/>
      <c r="J28" s="7" t="n"/>
      <c r="K28" s="5" t="n"/>
      <c r="L28" s="5" t="n"/>
      <c r="M28" s="5" t="n"/>
      <c r="N28" s="6">
        <f>IF(A28="","",IF(J28&lt;&gt;"","已歸還",IF(H28&gt;TODAY(),"已預約",IF(I28&lt;TODAY(),"逾期","借出中"))))</f>
        <v/>
      </c>
      <c r="O28" s="6">
        <f>IF(N28="逾期",TODAY()-I28,"")</f>
        <v/>
      </c>
    </row>
    <row r="29">
      <c r="A29" s="5" t="n"/>
      <c r="B29" s="5" t="n"/>
      <c r="C29" s="6">
        <f>IF(B29="","",IFERROR(INDEX(器材清單!B:B,MATCH(B29,器材清單!A:A,0)),"查無此編號"))</f>
        <v/>
      </c>
      <c r="D29" s="5" t="n"/>
      <c r="E29" s="5" t="n"/>
      <c r="F29" s="5" t="n"/>
      <c r="G29" s="5" t="n"/>
      <c r="H29" s="7" t="n"/>
      <c r="I29" s="7" t="n"/>
      <c r="J29" s="7" t="n"/>
      <c r="K29" s="5" t="n"/>
      <c r="L29" s="5" t="n"/>
      <c r="M29" s="5" t="n"/>
      <c r="N29" s="6">
        <f>IF(A29="","",IF(J29&lt;&gt;"","已歸還",IF(H29&gt;TODAY(),"已預約",IF(I29&lt;TODAY(),"逾期","借出中"))))</f>
        <v/>
      </c>
      <c r="O29" s="6">
        <f>IF(N29="逾期",TODAY()-I29,"")</f>
        <v/>
      </c>
    </row>
    <row r="30">
      <c r="A30" s="5" t="n"/>
      <c r="B30" s="5" t="n"/>
      <c r="C30" s="6">
        <f>IF(B30="","",IFERROR(INDEX(器材清單!B:B,MATCH(B30,器材清單!A:A,0)),"查無此編號"))</f>
        <v/>
      </c>
      <c r="D30" s="5" t="n"/>
      <c r="E30" s="5" t="n"/>
      <c r="F30" s="5" t="n"/>
      <c r="G30" s="5" t="n"/>
      <c r="H30" s="7" t="n"/>
      <c r="I30" s="7" t="n"/>
      <c r="J30" s="7" t="n"/>
      <c r="K30" s="5" t="n"/>
      <c r="L30" s="5" t="n"/>
      <c r="M30" s="5" t="n"/>
      <c r="N30" s="6">
        <f>IF(A30="","",IF(J30&lt;&gt;"","已歸還",IF(H30&gt;TODAY(),"已預約",IF(I30&lt;TODAY(),"逾期","借出中"))))</f>
        <v/>
      </c>
      <c r="O30" s="6">
        <f>IF(N30="逾期",TODAY()-I30,"")</f>
        <v/>
      </c>
    </row>
    <row r="31">
      <c r="A31" s="5" t="n"/>
      <c r="B31" s="5" t="n"/>
      <c r="C31" s="6">
        <f>IF(B31="","",IFERROR(INDEX(器材清單!B:B,MATCH(B31,器材清單!A:A,0)),"查無此編號"))</f>
        <v/>
      </c>
      <c r="D31" s="5" t="n"/>
      <c r="E31" s="5" t="n"/>
      <c r="F31" s="5" t="n"/>
      <c r="G31" s="5" t="n"/>
      <c r="H31" s="7" t="n"/>
      <c r="I31" s="7" t="n"/>
      <c r="J31" s="7" t="n"/>
      <c r="K31" s="5" t="n"/>
      <c r="L31" s="5" t="n"/>
      <c r="M31" s="5" t="n"/>
      <c r="N31" s="6">
        <f>IF(A31="","",IF(J31&lt;&gt;"","已歸還",IF(H31&gt;TODAY(),"已預約",IF(I31&lt;TODAY(),"逾期","借出中"))))</f>
        <v/>
      </c>
      <c r="O31" s="6">
        <f>IF(N31="逾期",TODAY()-I31,"")</f>
        <v/>
      </c>
    </row>
    <row r="32">
      <c r="A32" s="5" t="n"/>
      <c r="B32" s="5" t="n"/>
      <c r="C32" s="6">
        <f>IF(B32="","",IFERROR(INDEX(器材清單!B:B,MATCH(B32,器材清單!A:A,0)),"查無此編號"))</f>
        <v/>
      </c>
      <c r="D32" s="5" t="n"/>
      <c r="E32" s="5" t="n"/>
      <c r="F32" s="5" t="n"/>
      <c r="G32" s="5" t="n"/>
      <c r="H32" s="7" t="n"/>
      <c r="I32" s="7" t="n"/>
      <c r="J32" s="7" t="n"/>
      <c r="K32" s="5" t="n"/>
      <c r="L32" s="5" t="n"/>
      <c r="M32" s="5" t="n"/>
      <c r="N32" s="6">
        <f>IF(A32="","",IF(J32&lt;&gt;"","已歸還",IF(H32&gt;TODAY(),"已預約",IF(I32&lt;TODAY(),"逾期","借出中"))))</f>
        <v/>
      </c>
      <c r="O32" s="6">
        <f>IF(N32="逾期",TODAY()-I32,"")</f>
        <v/>
      </c>
    </row>
    <row r="33">
      <c r="A33" s="5" t="n"/>
      <c r="B33" s="5" t="n"/>
      <c r="C33" s="6">
        <f>IF(B33="","",IFERROR(INDEX(器材清單!B:B,MATCH(B33,器材清單!A:A,0)),"查無此編號"))</f>
        <v/>
      </c>
      <c r="D33" s="5" t="n"/>
      <c r="E33" s="5" t="n"/>
      <c r="F33" s="5" t="n"/>
      <c r="G33" s="5" t="n"/>
      <c r="H33" s="7" t="n"/>
      <c r="I33" s="7" t="n"/>
      <c r="J33" s="7" t="n"/>
      <c r="K33" s="5" t="n"/>
      <c r="L33" s="5" t="n"/>
      <c r="M33" s="5" t="n"/>
      <c r="N33" s="6">
        <f>IF(A33="","",IF(J33&lt;&gt;"","已歸還",IF(H33&gt;TODAY(),"已預約",IF(I33&lt;TODAY(),"逾期","借出中"))))</f>
        <v/>
      </c>
      <c r="O33" s="6">
        <f>IF(N33="逾期",TODAY()-I33,"")</f>
        <v/>
      </c>
    </row>
    <row r="34">
      <c r="A34" s="5" t="n"/>
      <c r="B34" s="5" t="n"/>
      <c r="C34" s="6">
        <f>IF(B34="","",IFERROR(INDEX(器材清單!B:B,MATCH(B34,器材清單!A:A,0)),"查無此編號"))</f>
        <v/>
      </c>
      <c r="D34" s="5" t="n"/>
      <c r="E34" s="5" t="n"/>
      <c r="F34" s="5" t="n"/>
      <c r="G34" s="5" t="n"/>
      <c r="H34" s="7" t="n"/>
      <c r="I34" s="7" t="n"/>
      <c r="J34" s="7" t="n"/>
      <c r="K34" s="5" t="n"/>
      <c r="L34" s="5" t="n"/>
      <c r="M34" s="5" t="n"/>
      <c r="N34" s="6">
        <f>IF(A34="","",IF(J34&lt;&gt;"","已歸還",IF(H34&gt;TODAY(),"已預約",IF(I34&lt;TODAY(),"逾期","借出中"))))</f>
        <v/>
      </c>
      <c r="O34" s="6">
        <f>IF(N34="逾期",TODAY()-I34,"")</f>
        <v/>
      </c>
    </row>
    <row r="35">
      <c r="A35" s="5" t="n"/>
      <c r="B35" s="5" t="n"/>
      <c r="C35" s="6">
        <f>IF(B35="","",IFERROR(INDEX(器材清單!B:B,MATCH(B35,器材清單!A:A,0)),"查無此編號"))</f>
        <v/>
      </c>
      <c r="D35" s="5" t="n"/>
      <c r="E35" s="5" t="n"/>
      <c r="F35" s="5" t="n"/>
      <c r="G35" s="5" t="n"/>
      <c r="H35" s="7" t="n"/>
      <c r="I35" s="7" t="n"/>
      <c r="J35" s="7" t="n"/>
      <c r="K35" s="5" t="n"/>
      <c r="L35" s="5" t="n"/>
      <c r="M35" s="5" t="n"/>
      <c r="N35" s="6">
        <f>IF(A35="","",IF(J35&lt;&gt;"","已歸還",IF(H35&gt;TODAY(),"已預約",IF(I35&lt;TODAY(),"逾期","借出中"))))</f>
        <v/>
      </c>
      <c r="O35" s="6">
        <f>IF(N35="逾期",TODAY()-I35,"")</f>
        <v/>
      </c>
    </row>
    <row r="36">
      <c r="A36" s="5" t="n"/>
      <c r="B36" s="5" t="n"/>
      <c r="C36" s="6">
        <f>IF(B36="","",IFERROR(INDEX(器材清單!B:B,MATCH(B36,器材清單!A:A,0)),"查無此編號"))</f>
        <v/>
      </c>
      <c r="D36" s="5" t="n"/>
      <c r="E36" s="5" t="n"/>
      <c r="F36" s="5" t="n"/>
      <c r="G36" s="5" t="n"/>
      <c r="H36" s="7" t="n"/>
      <c r="I36" s="7" t="n"/>
      <c r="J36" s="7" t="n"/>
      <c r="K36" s="5" t="n"/>
      <c r="L36" s="5" t="n"/>
      <c r="M36" s="5" t="n"/>
      <c r="N36" s="6">
        <f>IF(A36="","",IF(J36&lt;&gt;"","已歸還",IF(H36&gt;TODAY(),"已預約",IF(I36&lt;TODAY(),"逾期","借出中"))))</f>
        <v/>
      </c>
      <c r="O36" s="6">
        <f>IF(N36="逾期",TODAY()-I36,"")</f>
        <v/>
      </c>
    </row>
    <row r="37">
      <c r="A37" s="5" t="n"/>
      <c r="B37" s="5" t="n"/>
      <c r="C37" s="6">
        <f>IF(B37="","",IFERROR(INDEX(器材清單!B:B,MATCH(B37,器材清單!A:A,0)),"查無此編號"))</f>
        <v/>
      </c>
      <c r="D37" s="5" t="n"/>
      <c r="E37" s="5" t="n"/>
      <c r="F37" s="5" t="n"/>
      <c r="G37" s="5" t="n"/>
      <c r="H37" s="7" t="n"/>
      <c r="I37" s="7" t="n"/>
      <c r="J37" s="7" t="n"/>
      <c r="K37" s="5" t="n"/>
      <c r="L37" s="5" t="n"/>
      <c r="M37" s="5" t="n"/>
      <c r="N37" s="6">
        <f>IF(A37="","",IF(J37&lt;&gt;"","已歸還",IF(H37&gt;TODAY(),"已預約",IF(I37&lt;TODAY(),"逾期","借出中"))))</f>
        <v/>
      </c>
      <c r="O37" s="6">
        <f>IF(N37="逾期",TODAY()-I37,"")</f>
        <v/>
      </c>
    </row>
    <row r="38">
      <c r="A38" s="5" t="n"/>
      <c r="B38" s="5" t="n"/>
      <c r="C38" s="6">
        <f>IF(B38="","",IFERROR(INDEX(器材清單!B:B,MATCH(B38,器材清單!A:A,0)),"查無此編號"))</f>
        <v/>
      </c>
      <c r="D38" s="5" t="n"/>
      <c r="E38" s="5" t="n"/>
      <c r="F38" s="5" t="n"/>
      <c r="G38" s="5" t="n"/>
      <c r="H38" s="7" t="n"/>
      <c r="I38" s="7" t="n"/>
      <c r="J38" s="7" t="n"/>
      <c r="K38" s="5" t="n"/>
      <c r="L38" s="5" t="n"/>
      <c r="M38" s="5" t="n"/>
      <c r="N38" s="6">
        <f>IF(A38="","",IF(J38&lt;&gt;"","已歸還",IF(H38&gt;TODAY(),"已預約",IF(I38&lt;TODAY(),"逾期","借出中"))))</f>
        <v/>
      </c>
      <c r="O38" s="6">
        <f>IF(N38="逾期",TODAY()-I38,"")</f>
        <v/>
      </c>
    </row>
    <row r="39">
      <c r="A39" s="5" t="n"/>
      <c r="B39" s="5" t="n"/>
      <c r="C39" s="6">
        <f>IF(B39="","",IFERROR(INDEX(器材清單!B:B,MATCH(B39,器材清單!A:A,0)),"查無此編號"))</f>
        <v/>
      </c>
      <c r="D39" s="5" t="n"/>
      <c r="E39" s="5" t="n"/>
      <c r="F39" s="5" t="n"/>
      <c r="G39" s="5" t="n"/>
      <c r="H39" s="7" t="n"/>
      <c r="I39" s="7" t="n"/>
      <c r="J39" s="7" t="n"/>
      <c r="K39" s="5" t="n"/>
      <c r="L39" s="5" t="n"/>
      <c r="M39" s="5" t="n"/>
      <c r="N39" s="6">
        <f>IF(A39="","",IF(J39&lt;&gt;"","已歸還",IF(H39&gt;TODAY(),"已預約",IF(I39&lt;TODAY(),"逾期","借出中"))))</f>
        <v/>
      </c>
      <c r="O39" s="6">
        <f>IF(N39="逾期",TODAY()-I39,"")</f>
        <v/>
      </c>
    </row>
    <row r="40">
      <c r="A40" s="5" t="n"/>
      <c r="B40" s="5" t="n"/>
      <c r="C40" s="6">
        <f>IF(B40="","",IFERROR(INDEX(器材清單!B:B,MATCH(B40,器材清單!A:A,0)),"查無此編號"))</f>
        <v/>
      </c>
      <c r="D40" s="5" t="n"/>
      <c r="E40" s="5" t="n"/>
      <c r="F40" s="5" t="n"/>
      <c r="G40" s="5" t="n"/>
      <c r="H40" s="7" t="n"/>
      <c r="I40" s="7" t="n"/>
      <c r="J40" s="7" t="n"/>
      <c r="K40" s="5" t="n"/>
      <c r="L40" s="5" t="n"/>
      <c r="M40" s="5" t="n"/>
      <c r="N40" s="6">
        <f>IF(A40="","",IF(J40&lt;&gt;"","已歸還",IF(H40&gt;TODAY(),"已預約",IF(I40&lt;TODAY(),"逾期","借出中"))))</f>
        <v/>
      </c>
      <c r="O40" s="6">
        <f>IF(N40="逾期",TODAY()-I40,"")</f>
        <v/>
      </c>
    </row>
    <row r="41">
      <c r="A41" s="5" t="n"/>
      <c r="B41" s="5" t="n"/>
      <c r="C41" s="6">
        <f>IF(B41="","",IFERROR(INDEX(器材清單!B:B,MATCH(B41,器材清單!A:A,0)),"查無此編號"))</f>
        <v/>
      </c>
      <c r="D41" s="5" t="n"/>
      <c r="E41" s="5" t="n"/>
      <c r="F41" s="5" t="n"/>
      <c r="G41" s="5" t="n"/>
      <c r="H41" s="7" t="n"/>
      <c r="I41" s="7" t="n"/>
      <c r="J41" s="7" t="n"/>
      <c r="K41" s="5" t="n"/>
      <c r="L41" s="5" t="n"/>
      <c r="M41" s="5" t="n"/>
      <c r="N41" s="6">
        <f>IF(A41="","",IF(J41&lt;&gt;"","已歸還",IF(H41&gt;TODAY(),"已預約",IF(I41&lt;TODAY(),"逾期","借出中"))))</f>
        <v/>
      </c>
      <c r="O41" s="6">
        <f>IF(N41="逾期",TODAY()-I41,"")</f>
        <v/>
      </c>
    </row>
    <row r="42">
      <c r="A42" s="5" t="n"/>
      <c r="B42" s="5" t="n"/>
      <c r="C42" s="6">
        <f>IF(B42="","",IFERROR(INDEX(器材清單!B:B,MATCH(B42,器材清單!A:A,0)),"查無此編號"))</f>
        <v/>
      </c>
      <c r="D42" s="5" t="n"/>
      <c r="E42" s="5" t="n"/>
      <c r="F42" s="5" t="n"/>
      <c r="G42" s="5" t="n"/>
      <c r="H42" s="7" t="n"/>
      <c r="I42" s="7" t="n"/>
      <c r="J42" s="7" t="n"/>
      <c r="K42" s="5" t="n"/>
      <c r="L42" s="5" t="n"/>
      <c r="M42" s="5" t="n"/>
      <c r="N42" s="6">
        <f>IF(A42="","",IF(J42&lt;&gt;"","已歸還",IF(H42&gt;TODAY(),"已預約",IF(I42&lt;TODAY(),"逾期","借出中"))))</f>
        <v/>
      </c>
      <c r="O42" s="6">
        <f>IF(N42="逾期",TODAY()-I42,"")</f>
        <v/>
      </c>
    </row>
    <row r="43">
      <c r="A43" s="5" t="n"/>
      <c r="B43" s="5" t="n"/>
      <c r="C43" s="6">
        <f>IF(B43="","",IFERROR(INDEX(器材清單!B:B,MATCH(B43,器材清單!A:A,0)),"查無此編號"))</f>
        <v/>
      </c>
      <c r="D43" s="5" t="n"/>
      <c r="E43" s="5" t="n"/>
      <c r="F43" s="5" t="n"/>
      <c r="G43" s="5" t="n"/>
      <c r="H43" s="7" t="n"/>
      <c r="I43" s="7" t="n"/>
      <c r="J43" s="7" t="n"/>
      <c r="K43" s="5" t="n"/>
      <c r="L43" s="5" t="n"/>
      <c r="M43" s="5" t="n"/>
      <c r="N43" s="6">
        <f>IF(A43="","",IF(J43&lt;&gt;"","已歸還",IF(H43&gt;TODAY(),"已預約",IF(I43&lt;TODAY(),"逾期","借出中"))))</f>
        <v/>
      </c>
      <c r="O43" s="6">
        <f>IF(N43="逾期",TODAY()-I43,"")</f>
        <v/>
      </c>
    </row>
    <row r="44">
      <c r="A44" s="5" t="n"/>
      <c r="B44" s="5" t="n"/>
      <c r="C44" s="6">
        <f>IF(B44="","",IFERROR(INDEX(器材清單!B:B,MATCH(B44,器材清單!A:A,0)),"查無此編號"))</f>
        <v/>
      </c>
      <c r="D44" s="5" t="n"/>
      <c r="E44" s="5" t="n"/>
      <c r="F44" s="5" t="n"/>
      <c r="G44" s="5" t="n"/>
      <c r="H44" s="7" t="n"/>
      <c r="I44" s="7" t="n"/>
      <c r="J44" s="7" t="n"/>
      <c r="K44" s="5" t="n"/>
      <c r="L44" s="5" t="n"/>
      <c r="M44" s="5" t="n"/>
      <c r="N44" s="6">
        <f>IF(A44="","",IF(J44&lt;&gt;"","已歸還",IF(H44&gt;TODAY(),"已預約",IF(I44&lt;TODAY(),"逾期","借出中"))))</f>
        <v/>
      </c>
      <c r="O44" s="6">
        <f>IF(N44="逾期",TODAY()-I44,"")</f>
        <v/>
      </c>
    </row>
    <row r="45">
      <c r="A45" s="5" t="n"/>
      <c r="B45" s="5" t="n"/>
      <c r="C45" s="6">
        <f>IF(B45="","",IFERROR(INDEX(器材清單!B:B,MATCH(B45,器材清單!A:A,0)),"查無此編號"))</f>
        <v/>
      </c>
      <c r="D45" s="5" t="n"/>
      <c r="E45" s="5" t="n"/>
      <c r="F45" s="5" t="n"/>
      <c r="G45" s="5" t="n"/>
      <c r="H45" s="7" t="n"/>
      <c r="I45" s="7" t="n"/>
      <c r="J45" s="7" t="n"/>
      <c r="K45" s="5" t="n"/>
      <c r="L45" s="5" t="n"/>
      <c r="M45" s="5" t="n"/>
      <c r="N45" s="6">
        <f>IF(A45="","",IF(J45&lt;&gt;"","已歸還",IF(H45&gt;TODAY(),"已預約",IF(I45&lt;TODAY(),"逾期","借出中"))))</f>
        <v/>
      </c>
      <c r="O45" s="6">
        <f>IF(N45="逾期",TODAY()-I45,"")</f>
        <v/>
      </c>
    </row>
    <row r="46">
      <c r="A46" s="5" t="n"/>
      <c r="B46" s="5" t="n"/>
      <c r="C46" s="6">
        <f>IF(B46="","",IFERROR(INDEX(器材清單!B:B,MATCH(B46,器材清單!A:A,0)),"查無此編號"))</f>
        <v/>
      </c>
      <c r="D46" s="5" t="n"/>
      <c r="E46" s="5" t="n"/>
      <c r="F46" s="5" t="n"/>
      <c r="G46" s="5" t="n"/>
      <c r="H46" s="7" t="n"/>
      <c r="I46" s="7" t="n"/>
      <c r="J46" s="7" t="n"/>
      <c r="K46" s="5" t="n"/>
      <c r="L46" s="5" t="n"/>
      <c r="M46" s="5" t="n"/>
      <c r="N46" s="6">
        <f>IF(A46="","",IF(J46&lt;&gt;"","已歸還",IF(H46&gt;TODAY(),"已預約",IF(I46&lt;TODAY(),"逾期","借出中"))))</f>
        <v/>
      </c>
      <c r="O46" s="6">
        <f>IF(N46="逾期",TODAY()-I46,"")</f>
        <v/>
      </c>
    </row>
    <row r="47">
      <c r="A47" s="5" t="n"/>
      <c r="B47" s="5" t="n"/>
      <c r="C47" s="6">
        <f>IF(B47="","",IFERROR(INDEX(器材清單!B:B,MATCH(B47,器材清單!A:A,0)),"查無此編號"))</f>
        <v/>
      </c>
      <c r="D47" s="5" t="n"/>
      <c r="E47" s="5" t="n"/>
      <c r="F47" s="5" t="n"/>
      <c r="G47" s="5" t="n"/>
      <c r="H47" s="7" t="n"/>
      <c r="I47" s="7" t="n"/>
      <c r="J47" s="7" t="n"/>
      <c r="K47" s="5" t="n"/>
      <c r="L47" s="5" t="n"/>
      <c r="M47" s="5" t="n"/>
      <c r="N47" s="6">
        <f>IF(A47="","",IF(J47&lt;&gt;"","已歸還",IF(H47&gt;TODAY(),"已預約",IF(I47&lt;TODAY(),"逾期","借出中"))))</f>
        <v/>
      </c>
      <c r="O47" s="6">
        <f>IF(N47="逾期",TODAY()-I47,"")</f>
        <v/>
      </c>
    </row>
    <row r="48">
      <c r="A48" s="5" t="n"/>
      <c r="B48" s="5" t="n"/>
      <c r="C48" s="6">
        <f>IF(B48="","",IFERROR(INDEX(器材清單!B:B,MATCH(B48,器材清單!A:A,0)),"查無此編號"))</f>
        <v/>
      </c>
      <c r="D48" s="5" t="n"/>
      <c r="E48" s="5" t="n"/>
      <c r="F48" s="5" t="n"/>
      <c r="G48" s="5" t="n"/>
      <c r="H48" s="7" t="n"/>
      <c r="I48" s="7" t="n"/>
      <c r="J48" s="7" t="n"/>
      <c r="K48" s="5" t="n"/>
      <c r="L48" s="5" t="n"/>
      <c r="M48" s="5" t="n"/>
      <c r="N48" s="6">
        <f>IF(A48="","",IF(J48&lt;&gt;"","已歸還",IF(H48&gt;TODAY(),"已預約",IF(I48&lt;TODAY(),"逾期","借出中"))))</f>
        <v/>
      </c>
      <c r="O48" s="6">
        <f>IF(N48="逾期",TODAY()-I48,"")</f>
        <v/>
      </c>
    </row>
    <row r="49">
      <c r="A49" s="5" t="n"/>
      <c r="B49" s="5" t="n"/>
      <c r="C49" s="6">
        <f>IF(B49="","",IFERROR(INDEX(器材清單!B:B,MATCH(B49,器材清單!A:A,0)),"查無此編號"))</f>
        <v/>
      </c>
      <c r="D49" s="5" t="n"/>
      <c r="E49" s="5" t="n"/>
      <c r="F49" s="5" t="n"/>
      <c r="G49" s="5" t="n"/>
      <c r="H49" s="7" t="n"/>
      <c r="I49" s="7" t="n"/>
      <c r="J49" s="7" t="n"/>
      <c r="K49" s="5" t="n"/>
      <c r="L49" s="5" t="n"/>
      <c r="M49" s="5" t="n"/>
      <c r="N49" s="6">
        <f>IF(A49="","",IF(J49&lt;&gt;"","已歸還",IF(H49&gt;TODAY(),"已預約",IF(I49&lt;TODAY(),"逾期","借出中"))))</f>
        <v/>
      </c>
      <c r="O49" s="6">
        <f>IF(N49="逾期",TODAY()-I49,"")</f>
        <v/>
      </c>
    </row>
    <row r="50">
      <c r="A50" s="5" t="n"/>
      <c r="B50" s="5" t="n"/>
      <c r="C50" s="6">
        <f>IF(B50="","",IFERROR(INDEX(器材清單!B:B,MATCH(B50,器材清單!A:A,0)),"查無此編號"))</f>
        <v/>
      </c>
      <c r="D50" s="5" t="n"/>
      <c r="E50" s="5" t="n"/>
      <c r="F50" s="5" t="n"/>
      <c r="G50" s="5" t="n"/>
      <c r="H50" s="7" t="n"/>
      <c r="I50" s="7" t="n"/>
      <c r="J50" s="7" t="n"/>
      <c r="K50" s="5" t="n"/>
      <c r="L50" s="5" t="n"/>
      <c r="M50" s="5" t="n"/>
      <c r="N50" s="6">
        <f>IF(A50="","",IF(J50&lt;&gt;"","已歸還",IF(H50&gt;TODAY(),"已預約",IF(I50&lt;TODAY(),"逾期","借出中"))))</f>
        <v/>
      </c>
      <c r="O50" s="6">
        <f>IF(N50="逾期",TODAY()-I50,"")</f>
        <v/>
      </c>
    </row>
    <row r="51">
      <c r="A51" s="5" t="n"/>
      <c r="B51" s="5" t="n"/>
      <c r="C51" s="6">
        <f>IF(B51="","",IFERROR(INDEX(器材清單!B:B,MATCH(B51,器材清單!A:A,0)),"查無此編號"))</f>
        <v/>
      </c>
      <c r="D51" s="5" t="n"/>
      <c r="E51" s="5" t="n"/>
      <c r="F51" s="5" t="n"/>
      <c r="G51" s="5" t="n"/>
      <c r="H51" s="7" t="n"/>
      <c r="I51" s="7" t="n"/>
      <c r="J51" s="7" t="n"/>
      <c r="K51" s="5" t="n"/>
      <c r="L51" s="5" t="n"/>
      <c r="M51" s="5" t="n"/>
      <c r="N51" s="6">
        <f>IF(A51="","",IF(J51&lt;&gt;"","已歸還",IF(H51&gt;TODAY(),"已預約",IF(I51&lt;TODAY(),"逾期","借出中"))))</f>
        <v/>
      </c>
      <c r="O51" s="6">
        <f>IF(N51="逾期",TODAY()-I51,"")</f>
        <v/>
      </c>
    </row>
    <row r="52">
      <c r="A52" s="5" t="n"/>
      <c r="B52" s="5" t="n"/>
      <c r="C52" s="6">
        <f>IF(B52="","",IFERROR(INDEX(器材清單!B:B,MATCH(B52,器材清單!A:A,0)),"查無此編號"))</f>
        <v/>
      </c>
      <c r="D52" s="5" t="n"/>
      <c r="E52" s="5" t="n"/>
      <c r="F52" s="5" t="n"/>
      <c r="G52" s="5" t="n"/>
      <c r="H52" s="7" t="n"/>
      <c r="I52" s="7" t="n"/>
      <c r="J52" s="7" t="n"/>
      <c r="K52" s="5" t="n"/>
      <c r="L52" s="5" t="n"/>
      <c r="M52" s="5" t="n"/>
      <c r="N52" s="6">
        <f>IF(A52="","",IF(J52&lt;&gt;"","已歸還",IF(H52&gt;TODAY(),"已預約",IF(I52&lt;TODAY(),"逾期","借出中"))))</f>
        <v/>
      </c>
      <c r="O52" s="6">
        <f>IF(N52="逾期",TODAY()-I52,"")</f>
        <v/>
      </c>
    </row>
    <row r="53">
      <c r="A53" s="5" t="n"/>
      <c r="B53" s="5" t="n"/>
      <c r="C53" s="6">
        <f>IF(B53="","",IFERROR(INDEX(器材清單!B:B,MATCH(B53,器材清單!A:A,0)),"查無此編號"))</f>
        <v/>
      </c>
      <c r="D53" s="5" t="n"/>
      <c r="E53" s="5" t="n"/>
      <c r="F53" s="5" t="n"/>
      <c r="G53" s="5" t="n"/>
      <c r="H53" s="7" t="n"/>
      <c r="I53" s="7" t="n"/>
      <c r="J53" s="7" t="n"/>
      <c r="K53" s="5" t="n"/>
      <c r="L53" s="5" t="n"/>
      <c r="M53" s="5" t="n"/>
      <c r="N53" s="6">
        <f>IF(A53="","",IF(J53&lt;&gt;"","已歸還",IF(H53&gt;TODAY(),"已預約",IF(I53&lt;TODAY(),"逾期","借出中"))))</f>
        <v/>
      </c>
      <c r="O53" s="6">
        <f>IF(N53="逾期",TODAY()-I53,"")</f>
        <v/>
      </c>
    </row>
    <row r="54">
      <c r="A54" s="5" t="n"/>
      <c r="B54" s="5" t="n"/>
      <c r="C54" s="6">
        <f>IF(B54="","",IFERROR(INDEX(器材清單!B:B,MATCH(B54,器材清單!A:A,0)),"查無此編號"))</f>
        <v/>
      </c>
      <c r="D54" s="5" t="n"/>
      <c r="E54" s="5" t="n"/>
      <c r="F54" s="5" t="n"/>
      <c r="G54" s="5" t="n"/>
      <c r="H54" s="7" t="n"/>
      <c r="I54" s="7" t="n"/>
      <c r="J54" s="7" t="n"/>
      <c r="K54" s="5" t="n"/>
      <c r="L54" s="5" t="n"/>
      <c r="M54" s="5" t="n"/>
      <c r="N54" s="6">
        <f>IF(A54="","",IF(J54&lt;&gt;"","已歸還",IF(H54&gt;TODAY(),"已預約",IF(I54&lt;TODAY(),"逾期","借出中"))))</f>
        <v/>
      </c>
      <c r="O54" s="6">
        <f>IF(N54="逾期",TODAY()-I54,"")</f>
        <v/>
      </c>
    </row>
    <row r="55">
      <c r="A55" s="5" t="n"/>
      <c r="B55" s="5" t="n"/>
      <c r="C55" s="6">
        <f>IF(B55="","",IFERROR(INDEX(器材清單!B:B,MATCH(B55,器材清單!A:A,0)),"查無此編號"))</f>
        <v/>
      </c>
      <c r="D55" s="5" t="n"/>
      <c r="E55" s="5" t="n"/>
      <c r="F55" s="5" t="n"/>
      <c r="G55" s="5" t="n"/>
      <c r="H55" s="7" t="n"/>
      <c r="I55" s="7" t="n"/>
      <c r="J55" s="7" t="n"/>
      <c r="K55" s="5" t="n"/>
      <c r="L55" s="5" t="n"/>
      <c r="M55" s="5" t="n"/>
      <c r="N55" s="6">
        <f>IF(A55="","",IF(J55&lt;&gt;"","已歸還",IF(H55&gt;TODAY(),"已預約",IF(I55&lt;TODAY(),"逾期","借出中"))))</f>
        <v/>
      </c>
      <c r="O55" s="6">
        <f>IF(N55="逾期",TODAY()-I55,"")</f>
        <v/>
      </c>
    </row>
    <row r="56">
      <c r="A56" s="5" t="n"/>
      <c r="B56" s="5" t="n"/>
      <c r="C56" s="6">
        <f>IF(B56="","",IFERROR(INDEX(器材清單!B:B,MATCH(B56,器材清單!A:A,0)),"查無此編號"))</f>
        <v/>
      </c>
      <c r="D56" s="5" t="n"/>
      <c r="E56" s="5" t="n"/>
      <c r="F56" s="5" t="n"/>
      <c r="G56" s="5" t="n"/>
      <c r="H56" s="7" t="n"/>
      <c r="I56" s="7" t="n"/>
      <c r="J56" s="7" t="n"/>
      <c r="K56" s="5" t="n"/>
      <c r="L56" s="5" t="n"/>
      <c r="M56" s="5" t="n"/>
      <c r="N56" s="6">
        <f>IF(A56="","",IF(J56&lt;&gt;"","已歸還",IF(H56&gt;TODAY(),"已預約",IF(I56&lt;TODAY(),"逾期","借出中"))))</f>
        <v/>
      </c>
      <c r="O56" s="6">
        <f>IF(N56="逾期",TODAY()-I56,"")</f>
        <v/>
      </c>
    </row>
    <row r="57">
      <c r="A57" s="5" t="n"/>
      <c r="B57" s="5" t="n"/>
      <c r="C57" s="6">
        <f>IF(B57="","",IFERROR(INDEX(器材清單!B:B,MATCH(B57,器材清單!A:A,0)),"查無此編號"))</f>
        <v/>
      </c>
      <c r="D57" s="5" t="n"/>
      <c r="E57" s="5" t="n"/>
      <c r="F57" s="5" t="n"/>
      <c r="G57" s="5" t="n"/>
      <c r="H57" s="7" t="n"/>
      <c r="I57" s="7" t="n"/>
      <c r="J57" s="7" t="n"/>
      <c r="K57" s="5" t="n"/>
      <c r="L57" s="5" t="n"/>
      <c r="M57" s="5" t="n"/>
      <c r="N57" s="6">
        <f>IF(A57="","",IF(J57&lt;&gt;"","已歸還",IF(H57&gt;TODAY(),"已預約",IF(I57&lt;TODAY(),"逾期","借出中"))))</f>
        <v/>
      </c>
      <c r="O57" s="6">
        <f>IF(N57="逾期",TODAY()-I57,"")</f>
        <v/>
      </c>
    </row>
    <row r="58">
      <c r="A58" s="5" t="n"/>
      <c r="B58" s="5" t="n"/>
      <c r="C58" s="6">
        <f>IF(B58="","",IFERROR(INDEX(器材清單!B:B,MATCH(B58,器材清單!A:A,0)),"查無此編號"))</f>
        <v/>
      </c>
      <c r="D58" s="5" t="n"/>
      <c r="E58" s="5" t="n"/>
      <c r="F58" s="5" t="n"/>
      <c r="G58" s="5" t="n"/>
      <c r="H58" s="7" t="n"/>
      <c r="I58" s="7" t="n"/>
      <c r="J58" s="7" t="n"/>
      <c r="K58" s="5" t="n"/>
      <c r="L58" s="5" t="n"/>
      <c r="M58" s="5" t="n"/>
      <c r="N58" s="6">
        <f>IF(A58="","",IF(J58&lt;&gt;"","已歸還",IF(H58&gt;TODAY(),"已預約",IF(I58&lt;TODAY(),"逾期","借出中"))))</f>
        <v/>
      </c>
      <c r="O58" s="6">
        <f>IF(N58="逾期",TODAY()-I58,"")</f>
        <v/>
      </c>
    </row>
    <row r="59">
      <c r="A59" s="5" t="n"/>
      <c r="B59" s="5" t="n"/>
      <c r="C59" s="6">
        <f>IF(B59="","",IFERROR(INDEX(器材清單!B:B,MATCH(B59,器材清單!A:A,0)),"查無此編號"))</f>
        <v/>
      </c>
      <c r="D59" s="5" t="n"/>
      <c r="E59" s="5" t="n"/>
      <c r="F59" s="5" t="n"/>
      <c r="G59" s="5" t="n"/>
      <c r="H59" s="7" t="n"/>
      <c r="I59" s="7" t="n"/>
      <c r="J59" s="7" t="n"/>
      <c r="K59" s="5" t="n"/>
      <c r="L59" s="5" t="n"/>
      <c r="M59" s="5" t="n"/>
      <c r="N59" s="6">
        <f>IF(A59="","",IF(J59&lt;&gt;"","已歸還",IF(H59&gt;TODAY(),"已預約",IF(I59&lt;TODAY(),"逾期","借出中"))))</f>
        <v/>
      </c>
      <c r="O59" s="6">
        <f>IF(N59="逾期",TODAY()-I59,"")</f>
        <v/>
      </c>
    </row>
    <row r="60">
      <c r="A60" s="5" t="n"/>
      <c r="B60" s="5" t="n"/>
      <c r="C60" s="6">
        <f>IF(B60="","",IFERROR(INDEX(器材清單!B:B,MATCH(B60,器材清單!A:A,0)),"查無此編號"))</f>
        <v/>
      </c>
      <c r="D60" s="5" t="n"/>
      <c r="E60" s="5" t="n"/>
      <c r="F60" s="5" t="n"/>
      <c r="G60" s="5" t="n"/>
      <c r="H60" s="7" t="n"/>
      <c r="I60" s="7" t="n"/>
      <c r="J60" s="7" t="n"/>
      <c r="K60" s="5" t="n"/>
      <c r="L60" s="5" t="n"/>
      <c r="M60" s="5" t="n"/>
      <c r="N60" s="6">
        <f>IF(A60="","",IF(J60&lt;&gt;"","已歸還",IF(H60&gt;TODAY(),"已預約",IF(I60&lt;TODAY(),"逾期","借出中"))))</f>
        <v/>
      </c>
      <c r="O60" s="6">
        <f>IF(N60="逾期",TODAY()-I60,"")</f>
        <v/>
      </c>
    </row>
    <row r="61">
      <c r="A61" s="5" t="n"/>
      <c r="B61" s="5" t="n"/>
      <c r="C61" s="6">
        <f>IF(B61="","",IFERROR(INDEX(器材清單!B:B,MATCH(B61,器材清單!A:A,0)),"查無此編號"))</f>
        <v/>
      </c>
      <c r="D61" s="5" t="n"/>
      <c r="E61" s="5" t="n"/>
      <c r="F61" s="5" t="n"/>
      <c r="G61" s="5" t="n"/>
      <c r="H61" s="7" t="n"/>
      <c r="I61" s="7" t="n"/>
      <c r="J61" s="7" t="n"/>
      <c r="K61" s="5" t="n"/>
      <c r="L61" s="5" t="n"/>
      <c r="M61" s="5" t="n"/>
      <c r="N61" s="6">
        <f>IF(A61="","",IF(J61&lt;&gt;"","已歸還",IF(H61&gt;TODAY(),"已預約",IF(I61&lt;TODAY(),"逾期","借出中"))))</f>
        <v/>
      </c>
      <c r="O61" s="6">
        <f>IF(N61="逾期",TODAY()-I61,"")</f>
        <v/>
      </c>
    </row>
    <row r="62">
      <c r="A62" s="5" t="n"/>
      <c r="B62" s="5" t="n"/>
      <c r="C62" s="6">
        <f>IF(B62="","",IFERROR(INDEX(器材清單!B:B,MATCH(B62,器材清單!A:A,0)),"查無此編號"))</f>
        <v/>
      </c>
      <c r="D62" s="5" t="n"/>
      <c r="E62" s="5" t="n"/>
      <c r="F62" s="5" t="n"/>
      <c r="G62" s="5" t="n"/>
      <c r="H62" s="7" t="n"/>
      <c r="I62" s="7" t="n"/>
      <c r="J62" s="7" t="n"/>
      <c r="K62" s="5" t="n"/>
      <c r="L62" s="5" t="n"/>
      <c r="M62" s="5" t="n"/>
      <c r="N62" s="6">
        <f>IF(A62="","",IF(J62&lt;&gt;"","已歸還",IF(H62&gt;TODAY(),"已預約",IF(I62&lt;TODAY(),"逾期","借出中"))))</f>
        <v/>
      </c>
      <c r="O62" s="6">
        <f>IF(N62="逾期",TODAY()-I62,"")</f>
        <v/>
      </c>
    </row>
    <row r="63">
      <c r="A63" s="5" t="n"/>
      <c r="B63" s="5" t="n"/>
      <c r="C63" s="6">
        <f>IF(B63="","",IFERROR(INDEX(器材清單!B:B,MATCH(B63,器材清單!A:A,0)),"查無此編號"))</f>
        <v/>
      </c>
      <c r="D63" s="5" t="n"/>
      <c r="E63" s="5" t="n"/>
      <c r="F63" s="5" t="n"/>
      <c r="G63" s="5" t="n"/>
      <c r="H63" s="7" t="n"/>
      <c r="I63" s="7" t="n"/>
      <c r="J63" s="7" t="n"/>
      <c r="K63" s="5" t="n"/>
      <c r="L63" s="5" t="n"/>
      <c r="M63" s="5" t="n"/>
      <c r="N63" s="6">
        <f>IF(A63="","",IF(J63&lt;&gt;"","已歸還",IF(H63&gt;TODAY(),"已預約",IF(I63&lt;TODAY(),"逾期","借出中"))))</f>
        <v/>
      </c>
      <c r="O63" s="6">
        <f>IF(N63="逾期",TODAY()-I63,"")</f>
        <v/>
      </c>
    </row>
    <row r="64">
      <c r="A64" s="5" t="n"/>
      <c r="B64" s="5" t="n"/>
      <c r="C64" s="6">
        <f>IF(B64="","",IFERROR(INDEX(器材清單!B:B,MATCH(B64,器材清單!A:A,0)),"查無此編號"))</f>
        <v/>
      </c>
      <c r="D64" s="5" t="n"/>
      <c r="E64" s="5" t="n"/>
      <c r="F64" s="5" t="n"/>
      <c r="G64" s="5" t="n"/>
      <c r="H64" s="7" t="n"/>
      <c r="I64" s="7" t="n"/>
      <c r="J64" s="7" t="n"/>
      <c r="K64" s="5" t="n"/>
      <c r="L64" s="5" t="n"/>
      <c r="M64" s="5" t="n"/>
      <c r="N64" s="6">
        <f>IF(A64="","",IF(J64&lt;&gt;"","已歸還",IF(H64&gt;TODAY(),"已預約",IF(I64&lt;TODAY(),"逾期","借出中"))))</f>
        <v/>
      </c>
      <c r="O64" s="6">
        <f>IF(N64="逾期",TODAY()-I64,"")</f>
        <v/>
      </c>
    </row>
    <row r="65">
      <c r="A65" s="5" t="n"/>
      <c r="B65" s="5" t="n"/>
      <c r="C65" s="6">
        <f>IF(B65="","",IFERROR(INDEX(器材清單!B:B,MATCH(B65,器材清單!A:A,0)),"查無此編號"))</f>
        <v/>
      </c>
      <c r="D65" s="5" t="n"/>
      <c r="E65" s="5" t="n"/>
      <c r="F65" s="5" t="n"/>
      <c r="G65" s="5" t="n"/>
      <c r="H65" s="7" t="n"/>
      <c r="I65" s="7" t="n"/>
      <c r="J65" s="7" t="n"/>
      <c r="K65" s="5" t="n"/>
      <c r="L65" s="5" t="n"/>
      <c r="M65" s="5" t="n"/>
      <c r="N65" s="6">
        <f>IF(A65="","",IF(J65&lt;&gt;"","已歸還",IF(H65&gt;TODAY(),"已預約",IF(I65&lt;TODAY(),"逾期","借出中"))))</f>
        <v/>
      </c>
      <c r="O65" s="6">
        <f>IF(N65="逾期",TODAY()-I65,"")</f>
        <v/>
      </c>
    </row>
    <row r="66">
      <c r="A66" s="5" t="n"/>
      <c r="B66" s="5" t="n"/>
      <c r="C66" s="6">
        <f>IF(B66="","",IFERROR(INDEX(器材清單!B:B,MATCH(B66,器材清單!A:A,0)),"查無此編號"))</f>
        <v/>
      </c>
      <c r="D66" s="5" t="n"/>
      <c r="E66" s="5" t="n"/>
      <c r="F66" s="5" t="n"/>
      <c r="G66" s="5" t="n"/>
      <c r="H66" s="7" t="n"/>
      <c r="I66" s="7" t="n"/>
      <c r="J66" s="7" t="n"/>
      <c r="K66" s="5" t="n"/>
      <c r="L66" s="5" t="n"/>
      <c r="M66" s="5" t="n"/>
      <c r="N66" s="6">
        <f>IF(A66="","",IF(J66&lt;&gt;"","已歸還",IF(H66&gt;TODAY(),"已預約",IF(I66&lt;TODAY(),"逾期","借出中"))))</f>
        <v/>
      </c>
      <c r="O66" s="6">
        <f>IF(N66="逾期",TODAY()-I66,"")</f>
        <v/>
      </c>
    </row>
    <row r="67">
      <c r="A67" s="5" t="n"/>
      <c r="B67" s="5" t="n"/>
      <c r="C67" s="6">
        <f>IF(B67="","",IFERROR(INDEX(器材清單!B:B,MATCH(B67,器材清單!A:A,0)),"查無此編號"))</f>
        <v/>
      </c>
      <c r="D67" s="5" t="n"/>
      <c r="E67" s="5" t="n"/>
      <c r="F67" s="5" t="n"/>
      <c r="G67" s="5" t="n"/>
      <c r="H67" s="7" t="n"/>
      <c r="I67" s="7" t="n"/>
      <c r="J67" s="7" t="n"/>
      <c r="K67" s="5" t="n"/>
      <c r="L67" s="5" t="n"/>
      <c r="M67" s="5" t="n"/>
      <c r="N67" s="6">
        <f>IF(A67="","",IF(J67&lt;&gt;"","已歸還",IF(H67&gt;TODAY(),"已預約",IF(I67&lt;TODAY(),"逾期","借出中"))))</f>
        <v/>
      </c>
      <c r="O67" s="6">
        <f>IF(N67="逾期",TODAY()-I67,"")</f>
        <v/>
      </c>
    </row>
    <row r="68">
      <c r="A68" s="5" t="n"/>
      <c r="B68" s="5" t="n"/>
      <c r="C68" s="6">
        <f>IF(B68="","",IFERROR(INDEX(器材清單!B:B,MATCH(B68,器材清單!A:A,0)),"查無此編號"))</f>
        <v/>
      </c>
      <c r="D68" s="5" t="n"/>
      <c r="E68" s="5" t="n"/>
      <c r="F68" s="5" t="n"/>
      <c r="G68" s="5" t="n"/>
      <c r="H68" s="7" t="n"/>
      <c r="I68" s="7" t="n"/>
      <c r="J68" s="7" t="n"/>
      <c r="K68" s="5" t="n"/>
      <c r="L68" s="5" t="n"/>
      <c r="M68" s="5" t="n"/>
      <c r="N68" s="6">
        <f>IF(A68="","",IF(J68&lt;&gt;"","已歸還",IF(H68&gt;TODAY(),"已預約",IF(I68&lt;TODAY(),"逾期","借出中"))))</f>
        <v/>
      </c>
      <c r="O68" s="6">
        <f>IF(N68="逾期",TODAY()-I68,"")</f>
        <v/>
      </c>
    </row>
    <row r="69">
      <c r="A69" s="5" t="n"/>
      <c r="B69" s="5" t="n"/>
      <c r="C69" s="6">
        <f>IF(B69="","",IFERROR(INDEX(器材清單!B:B,MATCH(B69,器材清單!A:A,0)),"查無此編號"))</f>
        <v/>
      </c>
      <c r="D69" s="5" t="n"/>
      <c r="E69" s="5" t="n"/>
      <c r="F69" s="5" t="n"/>
      <c r="G69" s="5" t="n"/>
      <c r="H69" s="7" t="n"/>
      <c r="I69" s="7" t="n"/>
      <c r="J69" s="7" t="n"/>
      <c r="K69" s="5" t="n"/>
      <c r="L69" s="5" t="n"/>
      <c r="M69" s="5" t="n"/>
      <c r="N69" s="6">
        <f>IF(A69="","",IF(J69&lt;&gt;"","已歸還",IF(H69&gt;TODAY(),"已預約",IF(I69&lt;TODAY(),"逾期","借出中"))))</f>
        <v/>
      </c>
      <c r="O69" s="6">
        <f>IF(N69="逾期",TODAY()-I69,"")</f>
        <v/>
      </c>
    </row>
    <row r="70">
      <c r="A70" s="5" t="n"/>
      <c r="B70" s="5" t="n"/>
      <c r="C70" s="6">
        <f>IF(B70="","",IFERROR(INDEX(器材清單!B:B,MATCH(B70,器材清單!A:A,0)),"查無此編號"))</f>
        <v/>
      </c>
      <c r="D70" s="5" t="n"/>
      <c r="E70" s="5" t="n"/>
      <c r="F70" s="5" t="n"/>
      <c r="G70" s="5" t="n"/>
      <c r="H70" s="7" t="n"/>
      <c r="I70" s="7" t="n"/>
      <c r="J70" s="7" t="n"/>
      <c r="K70" s="5" t="n"/>
      <c r="L70" s="5" t="n"/>
      <c r="M70" s="5" t="n"/>
      <c r="N70" s="6">
        <f>IF(A70="","",IF(J70&lt;&gt;"","已歸還",IF(H70&gt;TODAY(),"已預約",IF(I70&lt;TODAY(),"逾期","借出中"))))</f>
        <v/>
      </c>
      <c r="O70" s="6">
        <f>IF(N70="逾期",TODAY()-I70,"")</f>
        <v/>
      </c>
    </row>
    <row r="71">
      <c r="A71" s="5" t="n"/>
      <c r="B71" s="5" t="n"/>
      <c r="C71" s="6">
        <f>IF(B71="","",IFERROR(INDEX(器材清單!B:B,MATCH(B71,器材清單!A:A,0)),"查無此編號"))</f>
        <v/>
      </c>
      <c r="D71" s="5" t="n"/>
      <c r="E71" s="5" t="n"/>
      <c r="F71" s="5" t="n"/>
      <c r="G71" s="5" t="n"/>
      <c r="H71" s="7" t="n"/>
      <c r="I71" s="7" t="n"/>
      <c r="J71" s="7" t="n"/>
      <c r="K71" s="5" t="n"/>
      <c r="L71" s="5" t="n"/>
      <c r="M71" s="5" t="n"/>
      <c r="N71" s="6">
        <f>IF(A71="","",IF(J71&lt;&gt;"","已歸還",IF(H71&gt;TODAY(),"已預約",IF(I71&lt;TODAY(),"逾期","借出中"))))</f>
        <v/>
      </c>
      <c r="O71" s="6">
        <f>IF(N71="逾期",TODAY()-I71,"")</f>
        <v/>
      </c>
    </row>
    <row r="72">
      <c r="A72" s="5" t="n"/>
      <c r="B72" s="5" t="n"/>
      <c r="C72" s="6">
        <f>IF(B72="","",IFERROR(INDEX(器材清單!B:B,MATCH(B72,器材清單!A:A,0)),"查無此編號"))</f>
        <v/>
      </c>
      <c r="D72" s="5" t="n"/>
      <c r="E72" s="5" t="n"/>
      <c r="F72" s="5" t="n"/>
      <c r="G72" s="5" t="n"/>
      <c r="H72" s="7" t="n"/>
      <c r="I72" s="7" t="n"/>
      <c r="J72" s="7" t="n"/>
      <c r="K72" s="5" t="n"/>
      <c r="L72" s="5" t="n"/>
      <c r="M72" s="5" t="n"/>
      <c r="N72" s="6">
        <f>IF(A72="","",IF(J72&lt;&gt;"","已歸還",IF(H72&gt;TODAY(),"已預約",IF(I72&lt;TODAY(),"逾期","借出中"))))</f>
        <v/>
      </c>
      <c r="O72" s="6">
        <f>IF(N72="逾期",TODAY()-I72,"")</f>
        <v/>
      </c>
    </row>
    <row r="73">
      <c r="A73" s="5" t="n"/>
      <c r="B73" s="5" t="n"/>
      <c r="C73" s="6">
        <f>IF(B73="","",IFERROR(INDEX(器材清單!B:B,MATCH(B73,器材清單!A:A,0)),"查無此編號"))</f>
        <v/>
      </c>
      <c r="D73" s="5" t="n"/>
      <c r="E73" s="5" t="n"/>
      <c r="F73" s="5" t="n"/>
      <c r="G73" s="5" t="n"/>
      <c r="H73" s="7" t="n"/>
      <c r="I73" s="7" t="n"/>
      <c r="J73" s="7" t="n"/>
      <c r="K73" s="5" t="n"/>
      <c r="L73" s="5" t="n"/>
      <c r="M73" s="5" t="n"/>
      <c r="N73" s="6">
        <f>IF(A73="","",IF(J73&lt;&gt;"","已歸還",IF(H73&gt;TODAY(),"已預約",IF(I73&lt;TODAY(),"逾期","借出中"))))</f>
        <v/>
      </c>
      <c r="O73" s="6">
        <f>IF(N73="逾期",TODAY()-I73,"")</f>
        <v/>
      </c>
    </row>
    <row r="74">
      <c r="A74" s="5" t="n"/>
      <c r="B74" s="5" t="n"/>
      <c r="C74" s="6">
        <f>IF(B74="","",IFERROR(INDEX(器材清單!B:B,MATCH(B74,器材清單!A:A,0)),"查無此編號"))</f>
        <v/>
      </c>
      <c r="D74" s="5" t="n"/>
      <c r="E74" s="5" t="n"/>
      <c r="F74" s="5" t="n"/>
      <c r="G74" s="5" t="n"/>
      <c r="H74" s="7" t="n"/>
      <c r="I74" s="7" t="n"/>
      <c r="J74" s="7" t="n"/>
      <c r="K74" s="5" t="n"/>
      <c r="L74" s="5" t="n"/>
      <c r="M74" s="5" t="n"/>
      <c r="N74" s="6">
        <f>IF(A74="","",IF(J74&lt;&gt;"","已歸還",IF(H74&gt;TODAY(),"已預約",IF(I74&lt;TODAY(),"逾期","借出中"))))</f>
        <v/>
      </c>
      <c r="O74" s="6">
        <f>IF(N74="逾期",TODAY()-I74,"")</f>
        <v/>
      </c>
    </row>
    <row r="75">
      <c r="A75" s="5" t="n"/>
      <c r="B75" s="5" t="n"/>
      <c r="C75" s="6">
        <f>IF(B75="","",IFERROR(INDEX(器材清單!B:B,MATCH(B75,器材清單!A:A,0)),"查無此編號"))</f>
        <v/>
      </c>
      <c r="D75" s="5" t="n"/>
      <c r="E75" s="5" t="n"/>
      <c r="F75" s="5" t="n"/>
      <c r="G75" s="5" t="n"/>
      <c r="H75" s="7" t="n"/>
      <c r="I75" s="7" t="n"/>
      <c r="J75" s="7" t="n"/>
      <c r="K75" s="5" t="n"/>
      <c r="L75" s="5" t="n"/>
      <c r="M75" s="5" t="n"/>
      <c r="N75" s="6">
        <f>IF(A75="","",IF(J75&lt;&gt;"","已歸還",IF(H75&gt;TODAY(),"已預約",IF(I75&lt;TODAY(),"逾期","借出中"))))</f>
        <v/>
      </c>
      <c r="O75" s="6">
        <f>IF(N75="逾期",TODAY()-I75,"")</f>
        <v/>
      </c>
    </row>
    <row r="76">
      <c r="A76" s="5" t="n"/>
      <c r="B76" s="5" t="n"/>
      <c r="C76" s="6">
        <f>IF(B76="","",IFERROR(INDEX(器材清單!B:B,MATCH(B76,器材清單!A:A,0)),"查無此編號"))</f>
        <v/>
      </c>
      <c r="D76" s="5" t="n"/>
      <c r="E76" s="5" t="n"/>
      <c r="F76" s="5" t="n"/>
      <c r="G76" s="5" t="n"/>
      <c r="H76" s="7" t="n"/>
      <c r="I76" s="7" t="n"/>
      <c r="J76" s="7" t="n"/>
      <c r="K76" s="5" t="n"/>
      <c r="L76" s="5" t="n"/>
      <c r="M76" s="5" t="n"/>
      <c r="N76" s="6">
        <f>IF(A76="","",IF(J76&lt;&gt;"","已歸還",IF(H76&gt;TODAY(),"已預約",IF(I76&lt;TODAY(),"逾期","借出中"))))</f>
        <v/>
      </c>
      <c r="O76" s="6">
        <f>IF(N76="逾期",TODAY()-I76,"")</f>
        <v/>
      </c>
    </row>
    <row r="77">
      <c r="A77" s="5" t="n"/>
      <c r="B77" s="5" t="n"/>
      <c r="C77" s="6">
        <f>IF(B77="","",IFERROR(INDEX(器材清單!B:B,MATCH(B77,器材清單!A:A,0)),"查無此編號"))</f>
        <v/>
      </c>
      <c r="D77" s="5" t="n"/>
      <c r="E77" s="5" t="n"/>
      <c r="F77" s="5" t="n"/>
      <c r="G77" s="5" t="n"/>
      <c r="H77" s="7" t="n"/>
      <c r="I77" s="7" t="n"/>
      <c r="J77" s="7" t="n"/>
      <c r="K77" s="5" t="n"/>
      <c r="L77" s="5" t="n"/>
      <c r="M77" s="5" t="n"/>
      <c r="N77" s="6">
        <f>IF(A77="","",IF(J77&lt;&gt;"","已歸還",IF(H77&gt;TODAY(),"已預約",IF(I77&lt;TODAY(),"逾期","借出中"))))</f>
        <v/>
      </c>
      <c r="O77" s="6">
        <f>IF(N77="逾期",TODAY()-I77,"")</f>
        <v/>
      </c>
    </row>
    <row r="78">
      <c r="A78" s="5" t="n"/>
      <c r="B78" s="5" t="n"/>
      <c r="C78" s="6">
        <f>IF(B78="","",IFERROR(INDEX(器材清單!B:B,MATCH(B78,器材清單!A:A,0)),"查無此編號"))</f>
        <v/>
      </c>
      <c r="D78" s="5" t="n"/>
      <c r="E78" s="5" t="n"/>
      <c r="F78" s="5" t="n"/>
      <c r="G78" s="5" t="n"/>
      <c r="H78" s="7" t="n"/>
      <c r="I78" s="7" t="n"/>
      <c r="J78" s="7" t="n"/>
      <c r="K78" s="5" t="n"/>
      <c r="L78" s="5" t="n"/>
      <c r="M78" s="5" t="n"/>
      <c r="N78" s="6">
        <f>IF(A78="","",IF(J78&lt;&gt;"","已歸還",IF(H78&gt;TODAY(),"已預約",IF(I78&lt;TODAY(),"逾期","借出中"))))</f>
        <v/>
      </c>
      <c r="O78" s="6">
        <f>IF(N78="逾期",TODAY()-I78,"")</f>
        <v/>
      </c>
    </row>
    <row r="79">
      <c r="A79" s="5" t="n"/>
      <c r="B79" s="5" t="n"/>
      <c r="C79" s="6">
        <f>IF(B79="","",IFERROR(INDEX(器材清單!B:B,MATCH(B79,器材清單!A:A,0)),"查無此編號"))</f>
        <v/>
      </c>
      <c r="D79" s="5" t="n"/>
      <c r="E79" s="5" t="n"/>
      <c r="F79" s="5" t="n"/>
      <c r="G79" s="5" t="n"/>
      <c r="H79" s="7" t="n"/>
      <c r="I79" s="7" t="n"/>
      <c r="J79" s="7" t="n"/>
      <c r="K79" s="5" t="n"/>
      <c r="L79" s="5" t="n"/>
      <c r="M79" s="5" t="n"/>
      <c r="N79" s="6">
        <f>IF(A79="","",IF(J79&lt;&gt;"","已歸還",IF(H79&gt;TODAY(),"已預約",IF(I79&lt;TODAY(),"逾期","借出中"))))</f>
        <v/>
      </c>
      <c r="O79" s="6">
        <f>IF(N79="逾期",TODAY()-I79,"")</f>
        <v/>
      </c>
    </row>
    <row r="80">
      <c r="A80" s="5" t="n"/>
      <c r="B80" s="5" t="n"/>
      <c r="C80" s="6">
        <f>IF(B80="","",IFERROR(INDEX(器材清單!B:B,MATCH(B80,器材清單!A:A,0)),"查無此編號"))</f>
        <v/>
      </c>
      <c r="D80" s="5" t="n"/>
      <c r="E80" s="5" t="n"/>
      <c r="F80" s="5" t="n"/>
      <c r="G80" s="5" t="n"/>
      <c r="H80" s="7" t="n"/>
      <c r="I80" s="7" t="n"/>
      <c r="J80" s="7" t="n"/>
      <c r="K80" s="5" t="n"/>
      <c r="L80" s="5" t="n"/>
      <c r="M80" s="5" t="n"/>
      <c r="N80" s="6">
        <f>IF(A80="","",IF(J80&lt;&gt;"","已歸還",IF(H80&gt;TODAY(),"已預約",IF(I80&lt;TODAY(),"逾期","借出中"))))</f>
        <v/>
      </c>
      <c r="O80" s="6">
        <f>IF(N80="逾期",TODAY()-I80,"")</f>
        <v/>
      </c>
    </row>
    <row r="81">
      <c r="A81" s="5" t="n"/>
      <c r="B81" s="5" t="n"/>
      <c r="C81" s="6">
        <f>IF(B81="","",IFERROR(INDEX(器材清單!B:B,MATCH(B81,器材清單!A:A,0)),"查無此編號"))</f>
        <v/>
      </c>
      <c r="D81" s="5" t="n"/>
      <c r="E81" s="5" t="n"/>
      <c r="F81" s="5" t="n"/>
      <c r="G81" s="5" t="n"/>
      <c r="H81" s="7" t="n"/>
      <c r="I81" s="7" t="n"/>
      <c r="J81" s="7" t="n"/>
      <c r="K81" s="5" t="n"/>
      <c r="L81" s="5" t="n"/>
      <c r="M81" s="5" t="n"/>
      <c r="N81" s="6">
        <f>IF(A81="","",IF(J81&lt;&gt;"","已歸還",IF(H81&gt;TODAY(),"已預約",IF(I81&lt;TODAY(),"逾期","借出中"))))</f>
        <v/>
      </c>
      <c r="O81" s="6">
        <f>IF(N81="逾期",TODAY()-I81,"")</f>
        <v/>
      </c>
    </row>
    <row r="82">
      <c r="A82" s="5" t="n"/>
      <c r="B82" s="5" t="n"/>
      <c r="C82" s="6">
        <f>IF(B82="","",IFERROR(INDEX(器材清單!B:B,MATCH(B82,器材清單!A:A,0)),"查無此編號"))</f>
        <v/>
      </c>
      <c r="D82" s="5" t="n"/>
      <c r="E82" s="5" t="n"/>
      <c r="F82" s="5" t="n"/>
      <c r="G82" s="5" t="n"/>
      <c r="H82" s="7" t="n"/>
      <c r="I82" s="7" t="n"/>
      <c r="J82" s="7" t="n"/>
      <c r="K82" s="5" t="n"/>
      <c r="L82" s="5" t="n"/>
      <c r="M82" s="5" t="n"/>
      <c r="N82" s="6">
        <f>IF(A82="","",IF(J82&lt;&gt;"","已歸還",IF(H82&gt;TODAY(),"已預約",IF(I82&lt;TODAY(),"逾期","借出中"))))</f>
        <v/>
      </c>
      <c r="O82" s="6">
        <f>IF(N82="逾期",TODAY()-I82,"")</f>
        <v/>
      </c>
    </row>
    <row r="83">
      <c r="A83" s="5" t="n"/>
      <c r="B83" s="5" t="n"/>
      <c r="C83" s="6">
        <f>IF(B83="","",IFERROR(INDEX(器材清單!B:B,MATCH(B83,器材清單!A:A,0)),"查無此編號"))</f>
        <v/>
      </c>
      <c r="D83" s="5" t="n"/>
      <c r="E83" s="5" t="n"/>
      <c r="F83" s="5" t="n"/>
      <c r="G83" s="5" t="n"/>
      <c r="H83" s="7" t="n"/>
      <c r="I83" s="7" t="n"/>
      <c r="J83" s="7" t="n"/>
      <c r="K83" s="5" t="n"/>
      <c r="L83" s="5" t="n"/>
      <c r="M83" s="5" t="n"/>
      <c r="N83" s="6">
        <f>IF(A83="","",IF(J83&lt;&gt;"","已歸還",IF(H83&gt;TODAY(),"已預約",IF(I83&lt;TODAY(),"逾期","借出中"))))</f>
        <v/>
      </c>
      <c r="O83" s="6">
        <f>IF(N83="逾期",TODAY()-I83,"")</f>
        <v/>
      </c>
    </row>
    <row r="84">
      <c r="A84" s="5" t="n"/>
      <c r="B84" s="5" t="n"/>
      <c r="C84" s="6">
        <f>IF(B84="","",IFERROR(INDEX(器材清單!B:B,MATCH(B84,器材清單!A:A,0)),"查無此編號"))</f>
        <v/>
      </c>
      <c r="D84" s="5" t="n"/>
      <c r="E84" s="5" t="n"/>
      <c r="F84" s="5" t="n"/>
      <c r="G84" s="5" t="n"/>
      <c r="H84" s="7" t="n"/>
      <c r="I84" s="7" t="n"/>
      <c r="J84" s="7" t="n"/>
      <c r="K84" s="5" t="n"/>
      <c r="L84" s="5" t="n"/>
      <c r="M84" s="5" t="n"/>
      <c r="N84" s="6">
        <f>IF(A84="","",IF(J84&lt;&gt;"","已歸還",IF(H84&gt;TODAY(),"已預約",IF(I84&lt;TODAY(),"逾期","借出中"))))</f>
        <v/>
      </c>
      <c r="O84" s="6">
        <f>IF(N84="逾期",TODAY()-I84,"")</f>
        <v/>
      </c>
    </row>
    <row r="85">
      <c r="A85" s="5" t="n"/>
      <c r="B85" s="5" t="n"/>
      <c r="C85" s="6">
        <f>IF(B85="","",IFERROR(INDEX(器材清單!B:B,MATCH(B85,器材清單!A:A,0)),"查無此編號"))</f>
        <v/>
      </c>
      <c r="D85" s="5" t="n"/>
      <c r="E85" s="5" t="n"/>
      <c r="F85" s="5" t="n"/>
      <c r="G85" s="5" t="n"/>
      <c r="H85" s="7" t="n"/>
      <c r="I85" s="7" t="n"/>
      <c r="J85" s="7" t="n"/>
      <c r="K85" s="5" t="n"/>
      <c r="L85" s="5" t="n"/>
      <c r="M85" s="5" t="n"/>
      <c r="N85" s="6">
        <f>IF(A85="","",IF(J85&lt;&gt;"","已歸還",IF(H85&gt;TODAY(),"已預約",IF(I85&lt;TODAY(),"逾期","借出中"))))</f>
        <v/>
      </c>
      <c r="O85" s="6">
        <f>IF(N85="逾期",TODAY()-I85,"")</f>
        <v/>
      </c>
    </row>
    <row r="86">
      <c r="A86" s="5" t="n"/>
      <c r="B86" s="5" t="n"/>
      <c r="C86" s="6">
        <f>IF(B86="","",IFERROR(INDEX(器材清單!B:B,MATCH(B86,器材清單!A:A,0)),"查無此編號"))</f>
        <v/>
      </c>
      <c r="D86" s="5" t="n"/>
      <c r="E86" s="5" t="n"/>
      <c r="F86" s="5" t="n"/>
      <c r="G86" s="5" t="n"/>
      <c r="H86" s="7" t="n"/>
      <c r="I86" s="7" t="n"/>
      <c r="J86" s="7" t="n"/>
      <c r="K86" s="5" t="n"/>
      <c r="L86" s="5" t="n"/>
      <c r="M86" s="5" t="n"/>
      <c r="N86" s="6">
        <f>IF(A86="","",IF(J86&lt;&gt;"","已歸還",IF(H86&gt;TODAY(),"已預約",IF(I86&lt;TODAY(),"逾期","借出中"))))</f>
        <v/>
      </c>
      <c r="O86" s="6">
        <f>IF(N86="逾期",TODAY()-I86,"")</f>
        <v/>
      </c>
    </row>
    <row r="87">
      <c r="A87" s="5" t="n"/>
      <c r="B87" s="5" t="n"/>
      <c r="C87" s="6">
        <f>IF(B87="","",IFERROR(INDEX(器材清單!B:B,MATCH(B87,器材清單!A:A,0)),"查無此編號"))</f>
        <v/>
      </c>
      <c r="D87" s="5" t="n"/>
      <c r="E87" s="5" t="n"/>
      <c r="F87" s="5" t="n"/>
      <c r="G87" s="5" t="n"/>
      <c r="H87" s="7" t="n"/>
      <c r="I87" s="7" t="n"/>
      <c r="J87" s="7" t="n"/>
      <c r="K87" s="5" t="n"/>
      <c r="L87" s="5" t="n"/>
      <c r="M87" s="5" t="n"/>
      <c r="N87" s="6">
        <f>IF(A87="","",IF(J87&lt;&gt;"","已歸還",IF(H87&gt;TODAY(),"已預約",IF(I87&lt;TODAY(),"逾期","借出中"))))</f>
        <v/>
      </c>
      <c r="O87" s="6">
        <f>IF(N87="逾期",TODAY()-I87,"")</f>
        <v/>
      </c>
    </row>
    <row r="88">
      <c r="A88" s="5" t="n"/>
      <c r="B88" s="5" t="n"/>
      <c r="C88" s="6">
        <f>IF(B88="","",IFERROR(INDEX(器材清單!B:B,MATCH(B88,器材清單!A:A,0)),"查無此編號"))</f>
        <v/>
      </c>
      <c r="D88" s="5" t="n"/>
      <c r="E88" s="5" t="n"/>
      <c r="F88" s="5" t="n"/>
      <c r="G88" s="5" t="n"/>
      <c r="H88" s="7" t="n"/>
      <c r="I88" s="7" t="n"/>
      <c r="J88" s="7" t="n"/>
      <c r="K88" s="5" t="n"/>
      <c r="L88" s="5" t="n"/>
      <c r="M88" s="5" t="n"/>
      <c r="N88" s="6">
        <f>IF(A88="","",IF(J88&lt;&gt;"","已歸還",IF(H88&gt;TODAY(),"已預約",IF(I88&lt;TODAY(),"逾期","借出中"))))</f>
        <v/>
      </c>
      <c r="O88" s="6">
        <f>IF(N88="逾期",TODAY()-I88,"")</f>
        <v/>
      </c>
    </row>
    <row r="89">
      <c r="A89" s="5" t="n"/>
      <c r="B89" s="5" t="n"/>
      <c r="C89" s="6">
        <f>IF(B89="","",IFERROR(INDEX(器材清單!B:B,MATCH(B89,器材清單!A:A,0)),"查無此編號"))</f>
        <v/>
      </c>
      <c r="D89" s="5" t="n"/>
      <c r="E89" s="5" t="n"/>
      <c r="F89" s="5" t="n"/>
      <c r="G89" s="5" t="n"/>
      <c r="H89" s="7" t="n"/>
      <c r="I89" s="7" t="n"/>
      <c r="J89" s="7" t="n"/>
      <c r="K89" s="5" t="n"/>
      <c r="L89" s="5" t="n"/>
      <c r="M89" s="5" t="n"/>
      <c r="N89" s="6">
        <f>IF(A89="","",IF(J89&lt;&gt;"","已歸還",IF(H89&gt;TODAY(),"已預約",IF(I89&lt;TODAY(),"逾期","借出中"))))</f>
        <v/>
      </c>
      <c r="O89" s="6">
        <f>IF(N89="逾期",TODAY()-I89,"")</f>
        <v/>
      </c>
    </row>
    <row r="90">
      <c r="A90" s="5" t="n"/>
      <c r="B90" s="5" t="n"/>
      <c r="C90" s="6">
        <f>IF(B90="","",IFERROR(INDEX(器材清單!B:B,MATCH(B90,器材清單!A:A,0)),"查無此編號"))</f>
        <v/>
      </c>
      <c r="D90" s="5" t="n"/>
      <c r="E90" s="5" t="n"/>
      <c r="F90" s="5" t="n"/>
      <c r="G90" s="5" t="n"/>
      <c r="H90" s="7" t="n"/>
      <c r="I90" s="7" t="n"/>
      <c r="J90" s="7" t="n"/>
      <c r="K90" s="5" t="n"/>
      <c r="L90" s="5" t="n"/>
      <c r="M90" s="5" t="n"/>
      <c r="N90" s="6">
        <f>IF(A90="","",IF(J90&lt;&gt;"","已歸還",IF(H90&gt;TODAY(),"已預約",IF(I90&lt;TODAY(),"逾期","借出中"))))</f>
        <v/>
      </c>
      <c r="O90" s="6">
        <f>IF(N90="逾期",TODAY()-I90,"")</f>
        <v/>
      </c>
    </row>
    <row r="91">
      <c r="A91" s="5" t="n"/>
      <c r="B91" s="5" t="n"/>
      <c r="C91" s="6">
        <f>IF(B91="","",IFERROR(INDEX(器材清單!B:B,MATCH(B91,器材清單!A:A,0)),"查無此編號"))</f>
        <v/>
      </c>
      <c r="D91" s="5" t="n"/>
      <c r="E91" s="5" t="n"/>
      <c r="F91" s="5" t="n"/>
      <c r="G91" s="5" t="n"/>
      <c r="H91" s="7" t="n"/>
      <c r="I91" s="7" t="n"/>
      <c r="J91" s="7" t="n"/>
      <c r="K91" s="5" t="n"/>
      <c r="L91" s="5" t="n"/>
      <c r="M91" s="5" t="n"/>
      <c r="N91" s="6">
        <f>IF(A91="","",IF(J91&lt;&gt;"","已歸還",IF(H91&gt;TODAY(),"已預約",IF(I91&lt;TODAY(),"逾期","借出中"))))</f>
        <v/>
      </c>
      <c r="O91" s="6">
        <f>IF(N91="逾期",TODAY()-I91,"")</f>
        <v/>
      </c>
    </row>
    <row r="92">
      <c r="A92" s="5" t="n"/>
      <c r="B92" s="5" t="n"/>
      <c r="C92" s="6">
        <f>IF(B92="","",IFERROR(INDEX(器材清單!B:B,MATCH(B92,器材清單!A:A,0)),"查無此編號"))</f>
        <v/>
      </c>
      <c r="D92" s="5" t="n"/>
      <c r="E92" s="5" t="n"/>
      <c r="F92" s="5" t="n"/>
      <c r="G92" s="5" t="n"/>
      <c r="H92" s="7" t="n"/>
      <c r="I92" s="7" t="n"/>
      <c r="J92" s="7" t="n"/>
      <c r="K92" s="5" t="n"/>
      <c r="L92" s="5" t="n"/>
      <c r="M92" s="5" t="n"/>
      <c r="N92" s="6">
        <f>IF(A92="","",IF(J92&lt;&gt;"","已歸還",IF(H92&gt;TODAY(),"已預約",IF(I92&lt;TODAY(),"逾期","借出中"))))</f>
        <v/>
      </c>
      <c r="O92" s="6">
        <f>IF(N92="逾期",TODAY()-I92,"")</f>
        <v/>
      </c>
    </row>
    <row r="93">
      <c r="A93" s="5" t="n"/>
      <c r="B93" s="5" t="n"/>
      <c r="C93" s="6">
        <f>IF(B93="","",IFERROR(INDEX(器材清單!B:B,MATCH(B93,器材清單!A:A,0)),"查無此編號"))</f>
        <v/>
      </c>
      <c r="D93" s="5" t="n"/>
      <c r="E93" s="5" t="n"/>
      <c r="F93" s="5" t="n"/>
      <c r="G93" s="5" t="n"/>
      <c r="H93" s="7" t="n"/>
      <c r="I93" s="7" t="n"/>
      <c r="J93" s="7" t="n"/>
      <c r="K93" s="5" t="n"/>
      <c r="L93" s="5" t="n"/>
      <c r="M93" s="5" t="n"/>
      <c r="N93" s="6">
        <f>IF(A93="","",IF(J93&lt;&gt;"","已歸還",IF(H93&gt;TODAY(),"已預約",IF(I93&lt;TODAY(),"逾期","借出中"))))</f>
        <v/>
      </c>
      <c r="O93" s="6">
        <f>IF(N93="逾期",TODAY()-I93,"")</f>
        <v/>
      </c>
    </row>
    <row r="94">
      <c r="A94" s="5" t="n"/>
      <c r="B94" s="5" t="n"/>
      <c r="C94" s="6">
        <f>IF(B94="","",IFERROR(INDEX(器材清單!B:B,MATCH(B94,器材清單!A:A,0)),"查無此編號"))</f>
        <v/>
      </c>
      <c r="D94" s="5" t="n"/>
      <c r="E94" s="5" t="n"/>
      <c r="F94" s="5" t="n"/>
      <c r="G94" s="5" t="n"/>
      <c r="H94" s="7" t="n"/>
      <c r="I94" s="7" t="n"/>
      <c r="J94" s="7" t="n"/>
      <c r="K94" s="5" t="n"/>
      <c r="L94" s="5" t="n"/>
      <c r="M94" s="5" t="n"/>
      <c r="N94" s="6">
        <f>IF(A94="","",IF(J94&lt;&gt;"","已歸還",IF(H94&gt;TODAY(),"已預約",IF(I94&lt;TODAY(),"逾期","借出中"))))</f>
        <v/>
      </c>
      <c r="O94" s="6">
        <f>IF(N94="逾期",TODAY()-I94,"")</f>
        <v/>
      </c>
    </row>
    <row r="95">
      <c r="A95" s="5" t="n"/>
      <c r="B95" s="5" t="n"/>
      <c r="C95" s="6">
        <f>IF(B95="","",IFERROR(INDEX(器材清單!B:B,MATCH(B95,器材清單!A:A,0)),"查無此編號"))</f>
        <v/>
      </c>
      <c r="D95" s="5" t="n"/>
      <c r="E95" s="5" t="n"/>
      <c r="F95" s="5" t="n"/>
      <c r="G95" s="5" t="n"/>
      <c r="H95" s="7" t="n"/>
      <c r="I95" s="7" t="n"/>
      <c r="J95" s="7" t="n"/>
      <c r="K95" s="5" t="n"/>
      <c r="L95" s="5" t="n"/>
      <c r="M95" s="5" t="n"/>
      <c r="N95" s="6">
        <f>IF(A95="","",IF(J95&lt;&gt;"","已歸還",IF(H95&gt;TODAY(),"已預約",IF(I95&lt;TODAY(),"逾期","借出中"))))</f>
        <v/>
      </c>
      <c r="O95" s="6">
        <f>IF(N95="逾期",TODAY()-I95,"")</f>
        <v/>
      </c>
    </row>
    <row r="96">
      <c r="A96" s="5" t="n"/>
      <c r="B96" s="5" t="n"/>
      <c r="C96" s="6">
        <f>IF(B96="","",IFERROR(INDEX(器材清單!B:B,MATCH(B96,器材清單!A:A,0)),"查無此編號"))</f>
        <v/>
      </c>
      <c r="D96" s="5" t="n"/>
      <c r="E96" s="5" t="n"/>
      <c r="F96" s="5" t="n"/>
      <c r="G96" s="5" t="n"/>
      <c r="H96" s="7" t="n"/>
      <c r="I96" s="7" t="n"/>
      <c r="J96" s="7" t="n"/>
      <c r="K96" s="5" t="n"/>
      <c r="L96" s="5" t="n"/>
      <c r="M96" s="5" t="n"/>
      <c r="N96" s="6">
        <f>IF(A96="","",IF(J96&lt;&gt;"","已歸還",IF(H96&gt;TODAY(),"已預約",IF(I96&lt;TODAY(),"逾期","借出中"))))</f>
        <v/>
      </c>
      <c r="O96" s="6">
        <f>IF(N96="逾期",TODAY()-I96,"")</f>
        <v/>
      </c>
    </row>
    <row r="97">
      <c r="A97" s="5" t="n"/>
      <c r="B97" s="5" t="n"/>
      <c r="C97" s="6">
        <f>IF(B97="","",IFERROR(INDEX(器材清單!B:B,MATCH(B97,器材清單!A:A,0)),"查無此編號"))</f>
        <v/>
      </c>
      <c r="D97" s="5" t="n"/>
      <c r="E97" s="5" t="n"/>
      <c r="F97" s="5" t="n"/>
      <c r="G97" s="5" t="n"/>
      <c r="H97" s="7" t="n"/>
      <c r="I97" s="7" t="n"/>
      <c r="J97" s="7" t="n"/>
      <c r="K97" s="5" t="n"/>
      <c r="L97" s="5" t="n"/>
      <c r="M97" s="5" t="n"/>
      <c r="N97" s="6">
        <f>IF(A97="","",IF(J97&lt;&gt;"","已歸還",IF(H97&gt;TODAY(),"已預約",IF(I97&lt;TODAY(),"逾期","借出中"))))</f>
        <v/>
      </c>
      <c r="O97" s="6">
        <f>IF(N97="逾期",TODAY()-I97,"")</f>
        <v/>
      </c>
    </row>
    <row r="98">
      <c r="A98" s="5" t="n"/>
      <c r="B98" s="5" t="n"/>
      <c r="C98" s="6">
        <f>IF(B98="","",IFERROR(INDEX(器材清單!B:B,MATCH(B98,器材清單!A:A,0)),"查無此編號"))</f>
        <v/>
      </c>
      <c r="D98" s="5" t="n"/>
      <c r="E98" s="5" t="n"/>
      <c r="F98" s="5" t="n"/>
      <c r="G98" s="5" t="n"/>
      <c r="H98" s="7" t="n"/>
      <c r="I98" s="7" t="n"/>
      <c r="J98" s="7" t="n"/>
      <c r="K98" s="5" t="n"/>
      <c r="L98" s="5" t="n"/>
      <c r="M98" s="5" t="n"/>
      <c r="N98" s="6">
        <f>IF(A98="","",IF(J98&lt;&gt;"","已歸還",IF(H98&gt;TODAY(),"已預約",IF(I98&lt;TODAY(),"逾期","借出中"))))</f>
        <v/>
      </c>
      <c r="O98" s="6">
        <f>IF(N98="逾期",TODAY()-I98,"")</f>
        <v/>
      </c>
    </row>
    <row r="99">
      <c r="A99" s="5" t="n"/>
      <c r="B99" s="5" t="n"/>
      <c r="C99" s="6">
        <f>IF(B99="","",IFERROR(INDEX(器材清單!B:B,MATCH(B99,器材清單!A:A,0)),"查無此編號"))</f>
        <v/>
      </c>
      <c r="D99" s="5" t="n"/>
      <c r="E99" s="5" t="n"/>
      <c r="F99" s="5" t="n"/>
      <c r="G99" s="5" t="n"/>
      <c r="H99" s="7" t="n"/>
      <c r="I99" s="7" t="n"/>
      <c r="J99" s="7" t="n"/>
      <c r="K99" s="5" t="n"/>
      <c r="L99" s="5" t="n"/>
      <c r="M99" s="5" t="n"/>
      <c r="N99" s="6">
        <f>IF(A99="","",IF(J99&lt;&gt;"","已歸還",IF(H99&gt;TODAY(),"已預約",IF(I99&lt;TODAY(),"逾期","借出中"))))</f>
        <v/>
      </c>
      <c r="O99" s="6">
        <f>IF(N99="逾期",TODAY()-I99,"")</f>
        <v/>
      </c>
    </row>
    <row r="100">
      <c r="A100" s="5" t="n"/>
      <c r="B100" s="5" t="n"/>
      <c r="C100" s="6">
        <f>IF(B100="","",IFERROR(INDEX(器材清單!B:B,MATCH(B100,器材清單!A:A,0)),"查無此編號"))</f>
        <v/>
      </c>
      <c r="D100" s="5" t="n"/>
      <c r="E100" s="5" t="n"/>
      <c r="F100" s="5" t="n"/>
      <c r="G100" s="5" t="n"/>
      <c r="H100" s="7" t="n"/>
      <c r="I100" s="7" t="n"/>
      <c r="J100" s="7" t="n"/>
      <c r="K100" s="5" t="n"/>
      <c r="L100" s="5" t="n"/>
      <c r="M100" s="5" t="n"/>
      <c r="N100" s="6">
        <f>IF(A100="","",IF(J100&lt;&gt;"","已歸還",IF(H100&gt;TODAY(),"已預約",IF(I100&lt;TODAY(),"逾期","借出中"))))</f>
        <v/>
      </c>
      <c r="O100" s="6">
        <f>IF(N100="逾期",TODAY()-I100,"")</f>
        <v/>
      </c>
    </row>
    <row r="101">
      <c r="A101" s="5" t="n"/>
      <c r="B101" s="5" t="n"/>
      <c r="C101" s="6">
        <f>IF(B101="","",IFERROR(INDEX(器材清單!B:B,MATCH(B101,器材清單!A:A,0)),"查無此編號"))</f>
        <v/>
      </c>
      <c r="D101" s="5" t="n"/>
      <c r="E101" s="5" t="n"/>
      <c r="F101" s="5" t="n"/>
      <c r="G101" s="5" t="n"/>
      <c r="H101" s="7" t="n"/>
      <c r="I101" s="7" t="n"/>
      <c r="J101" s="7" t="n"/>
      <c r="K101" s="5" t="n"/>
      <c r="L101" s="5" t="n"/>
      <c r="M101" s="5" t="n"/>
      <c r="N101" s="6">
        <f>IF(A101="","",IF(J101&lt;&gt;"","已歸還",IF(H101&gt;TODAY(),"已預約",IF(I101&lt;TODAY(),"逾期","借出中"))))</f>
        <v/>
      </c>
      <c r="O101" s="6">
        <f>IF(N101="逾期",TODAY()-I101,"")</f>
        <v/>
      </c>
    </row>
    <row r="102">
      <c r="A102" s="5" t="n"/>
      <c r="B102" s="5" t="n"/>
      <c r="C102" s="6">
        <f>IF(B102="","",IFERROR(INDEX(器材清單!B:B,MATCH(B102,器材清單!A:A,0)),"查無此編號"))</f>
        <v/>
      </c>
      <c r="D102" s="5" t="n"/>
      <c r="E102" s="5" t="n"/>
      <c r="F102" s="5" t="n"/>
      <c r="G102" s="5" t="n"/>
      <c r="H102" s="7" t="n"/>
      <c r="I102" s="7" t="n"/>
      <c r="J102" s="7" t="n"/>
      <c r="K102" s="5" t="n"/>
      <c r="L102" s="5" t="n"/>
      <c r="M102" s="5" t="n"/>
      <c r="N102" s="6">
        <f>IF(A102="","",IF(J102&lt;&gt;"","已歸還",IF(H102&gt;TODAY(),"已預約",IF(I102&lt;TODAY(),"逾期","借出中"))))</f>
        <v/>
      </c>
      <c r="O102" s="6">
        <f>IF(N102="逾期",TODAY()-I102,"")</f>
        <v/>
      </c>
    </row>
    <row r="103">
      <c r="A103" s="5" t="n"/>
      <c r="B103" s="5" t="n"/>
      <c r="C103" s="6">
        <f>IF(B103="","",IFERROR(INDEX(器材清單!B:B,MATCH(B103,器材清單!A:A,0)),"查無此編號"))</f>
        <v/>
      </c>
      <c r="D103" s="5" t="n"/>
      <c r="E103" s="5" t="n"/>
      <c r="F103" s="5" t="n"/>
      <c r="G103" s="5" t="n"/>
      <c r="H103" s="7" t="n"/>
      <c r="I103" s="7" t="n"/>
      <c r="J103" s="7" t="n"/>
      <c r="K103" s="5" t="n"/>
      <c r="L103" s="5" t="n"/>
      <c r="M103" s="5" t="n"/>
      <c r="N103" s="6">
        <f>IF(A103="","",IF(J103&lt;&gt;"","已歸還",IF(H103&gt;TODAY(),"已預約",IF(I103&lt;TODAY(),"逾期","借出中"))))</f>
        <v/>
      </c>
      <c r="O103" s="6">
        <f>IF(N103="逾期",TODAY()-I103,"")</f>
        <v/>
      </c>
    </row>
    <row r="104">
      <c r="A104" s="5" t="n"/>
      <c r="B104" s="5" t="n"/>
      <c r="C104" s="6">
        <f>IF(B104="","",IFERROR(INDEX(器材清單!B:B,MATCH(B104,器材清單!A:A,0)),"查無此編號"))</f>
        <v/>
      </c>
      <c r="D104" s="5" t="n"/>
      <c r="E104" s="5" t="n"/>
      <c r="F104" s="5" t="n"/>
      <c r="G104" s="5" t="n"/>
      <c r="H104" s="7" t="n"/>
      <c r="I104" s="7" t="n"/>
      <c r="J104" s="7" t="n"/>
      <c r="K104" s="5" t="n"/>
      <c r="L104" s="5" t="n"/>
      <c r="M104" s="5" t="n"/>
      <c r="N104" s="6">
        <f>IF(A104="","",IF(J104&lt;&gt;"","已歸還",IF(H104&gt;TODAY(),"已預約",IF(I104&lt;TODAY(),"逾期","借出中"))))</f>
        <v/>
      </c>
      <c r="O104" s="6">
        <f>IF(N104="逾期",TODAY()-I104,"")</f>
        <v/>
      </c>
    </row>
    <row r="105">
      <c r="A105" s="5" t="n"/>
      <c r="B105" s="5" t="n"/>
      <c r="C105" s="6">
        <f>IF(B105="","",IFERROR(INDEX(器材清單!B:B,MATCH(B105,器材清單!A:A,0)),"查無此編號"))</f>
        <v/>
      </c>
      <c r="D105" s="5" t="n"/>
      <c r="E105" s="5" t="n"/>
      <c r="F105" s="5" t="n"/>
      <c r="G105" s="5" t="n"/>
      <c r="H105" s="7" t="n"/>
      <c r="I105" s="7" t="n"/>
      <c r="J105" s="7" t="n"/>
      <c r="K105" s="5" t="n"/>
      <c r="L105" s="5" t="n"/>
      <c r="M105" s="5" t="n"/>
      <c r="N105" s="6">
        <f>IF(A105="","",IF(J105&lt;&gt;"","已歸還",IF(H105&gt;TODAY(),"已預約",IF(I105&lt;TODAY(),"逾期","借出中"))))</f>
        <v/>
      </c>
      <c r="O105" s="6">
        <f>IF(N105="逾期",TODAY()-I105,"")</f>
        <v/>
      </c>
    </row>
    <row r="106">
      <c r="A106" s="5" t="n"/>
      <c r="B106" s="5" t="n"/>
      <c r="C106" s="6">
        <f>IF(B106="","",IFERROR(INDEX(器材清單!B:B,MATCH(B106,器材清單!A:A,0)),"查無此編號"))</f>
        <v/>
      </c>
      <c r="D106" s="5" t="n"/>
      <c r="E106" s="5" t="n"/>
      <c r="F106" s="5" t="n"/>
      <c r="G106" s="5" t="n"/>
      <c r="H106" s="7" t="n"/>
      <c r="I106" s="7" t="n"/>
      <c r="J106" s="7" t="n"/>
      <c r="K106" s="5" t="n"/>
      <c r="L106" s="5" t="n"/>
      <c r="M106" s="5" t="n"/>
      <c r="N106" s="6">
        <f>IF(A106="","",IF(J106&lt;&gt;"","已歸還",IF(H106&gt;TODAY(),"已預約",IF(I106&lt;TODAY(),"逾期","借出中"))))</f>
        <v/>
      </c>
      <c r="O106" s="6">
        <f>IF(N106="逾期",TODAY()-I106,"")</f>
        <v/>
      </c>
    </row>
    <row r="107">
      <c r="A107" s="5" t="n"/>
      <c r="B107" s="5" t="n"/>
      <c r="C107" s="6">
        <f>IF(B107="","",IFERROR(INDEX(器材清單!B:B,MATCH(B107,器材清單!A:A,0)),"查無此編號"))</f>
        <v/>
      </c>
      <c r="D107" s="5" t="n"/>
      <c r="E107" s="5" t="n"/>
      <c r="F107" s="5" t="n"/>
      <c r="G107" s="5" t="n"/>
      <c r="H107" s="7" t="n"/>
      <c r="I107" s="7" t="n"/>
      <c r="J107" s="7" t="n"/>
      <c r="K107" s="5" t="n"/>
      <c r="L107" s="5" t="n"/>
      <c r="M107" s="5" t="n"/>
      <c r="N107" s="6">
        <f>IF(A107="","",IF(J107&lt;&gt;"","已歸還",IF(H107&gt;TODAY(),"已預約",IF(I107&lt;TODAY(),"逾期","借出中"))))</f>
        <v/>
      </c>
      <c r="O107" s="6">
        <f>IF(N107="逾期",TODAY()-I107,"")</f>
        <v/>
      </c>
    </row>
    <row r="108">
      <c r="A108" s="5" t="n"/>
      <c r="B108" s="5" t="n"/>
      <c r="C108" s="6">
        <f>IF(B108="","",IFERROR(INDEX(器材清單!B:B,MATCH(B108,器材清單!A:A,0)),"查無此編號"))</f>
        <v/>
      </c>
      <c r="D108" s="5" t="n"/>
      <c r="E108" s="5" t="n"/>
      <c r="F108" s="5" t="n"/>
      <c r="G108" s="5" t="n"/>
      <c r="H108" s="7" t="n"/>
      <c r="I108" s="7" t="n"/>
      <c r="J108" s="7" t="n"/>
      <c r="K108" s="5" t="n"/>
      <c r="L108" s="5" t="n"/>
      <c r="M108" s="5" t="n"/>
      <c r="N108" s="6">
        <f>IF(A108="","",IF(J108&lt;&gt;"","已歸還",IF(H108&gt;TODAY(),"已預約",IF(I108&lt;TODAY(),"逾期","借出中"))))</f>
        <v/>
      </c>
      <c r="O108" s="6">
        <f>IF(N108="逾期",TODAY()-I108,"")</f>
        <v/>
      </c>
    </row>
    <row r="109">
      <c r="A109" s="5" t="n"/>
      <c r="B109" s="5" t="n"/>
      <c r="C109" s="6">
        <f>IF(B109="","",IFERROR(INDEX(器材清單!B:B,MATCH(B109,器材清單!A:A,0)),"查無此編號"))</f>
        <v/>
      </c>
      <c r="D109" s="5" t="n"/>
      <c r="E109" s="5" t="n"/>
      <c r="F109" s="5" t="n"/>
      <c r="G109" s="5" t="n"/>
      <c r="H109" s="7" t="n"/>
      <c r="I109" s="7" t="n"/>
      <c r="J109" s="7" t="n"/>
      <c r="K109" s="5" t="n"/>
      <c r="L109" s="5" t="n"/>
      <c r="M109" s="5" t="n"/>
      <c r="N109" s="6">
        <f>IF(A109="","",IF(J109&lt;&gt;"","已歸還",IF(H109&gt;TODAY(),"已預約",IF(I109&lt;TODAY(),"逾期","借出中"))))</f>
        <v/>
      </c>
      <c r="O109" s="6">
        <f>IF(N109="逾期",TODAY()-I109,"")</f>
        <v/>
      </c>
    </row>
    <row r="110">
      <c r="A110" s="5" t="n"/>
      <c r="B110" s="5" t="n"/>
      <c r="C110" s="6">
        <f>IF(B110="","",IFERROR(INDEX(器材清單!B:B,MATCH(B110,器材清單!A:A,0)),"查無此編號"))</f>
        <v/>
      </c>
      <c r="D110" s="5" t="n"/>
      <c r="E110" s="5" t="n"/>
      <c r="F110" s="5" t="n"/>
      <c r="G110" s="5" t="n"/>
      <c r="H110" s="7" t="n"/>
      <c r="I110" s="7" t="n"/>
      <c r="J110" s="7" t="n"/>
      <c r="K110" s="5" t="n"/>
      <c r="L110" s="5" t="n"/>
      <c r="M110" s="5" t="n"/>
      <c r="N110" s="6">
        <f>IF(A110="","",IF(J110&lt;&gt;"","已歸還",IF(H110&gt;TODAY(),"已預約",IF(I110&lt;TODAY(),"逾期","借出中"))))</f>
        <v/>
      </c>
      <c r="O110" s="6">
        <f>IF(N110="逾期",TODAY()-I110,"")</f>
        <v/>
      </c>
    </row>
    <row r="111">
      <c r="A111" s="5" t="n"/>
      <c r="B111" s="5" t="n"/>
      <c r="C111" s="6">
        <f>IF(B111="","",IFERROR(INDEX(器材清單!B:B,MATCH(B111,器材清單!A:A,0)),"查無此編號"))</f>
        <v/>
      </c>
      <c r="D111" s="5" t="n"/>
      <c r="E111" s="5" t="n"/>
      <c r="F111" s="5" t="n"/>
      <c r="G111" s="5" t="n"/>
      <c r="H111" s="7" t="n"/>
      <c r="I111" s="7" t="n"/>
      <c r="J111" s="7" t="n"/>
      <c r="K111" s="5" t="n"/>
      <c r="L111" s="5" t="n"/>
      <c r="M111" s="5" t="n"/>
      <c r="N111" s="6">
        <f>IF(A111="","",IF(J111&lt;&gt;"","已歸還",IF(H111&gt;TODAY(),"已預約",IF(I111&lt;TODAY(),"逾期","借出中"))))</f>
        <v/>
      </c>
      <c r="O111" s="6">
        <f>IF(N111="逾期",TODAY()-I111,"")</f>
        <v/>
      </c>
    </row>
    <row r="112">
      <c r="A112" s="5" t="n"/>
      <c r="B112" s="5" t="n"/>
      <c r="C112" s="6">
        <f>IF(B112="","",IFERROR(INDEX(器材清單!B:B,MATCH(B112,器材清單!A:A,0)),"查無此編號"))</f>
        <v/>
      </c>
      <c r="D112" s="5" t="n"/>
      <c r="E112" s="5" t="n"/>
      <c r="F112" s="5" t="n"/>
      <c r="G112" s="5" t="n"/>
      <c r="H112" s="7" t="n"/>
      <c r="I112" s="7" t="n"/>
      <c r="J112" s="7" t="n"/>
      <c r="K112" s="5" t="n"/>
      <c r="L112" s="5" t="n"/>
      <c r="M112" s="5" t="n"/>
      <c r="N112" s="6">
        <f>IF(A112="","",IF(J112&lt;&gt;"","已歸還",IF(H112&gt;TODAY(),"已預約",IF(I112&lt;TODAY(),"逾期","借出中"))))</f>
        <v/>
      </c>
      <c r="O112" s="6">
        <f>IF(N112="逾期",TODAY()-I112,"")</f>
        <v/>
      </c>
    </row>
    <row r="113">
      <c r="A113" s="5" t="n"/>
      <c r="B113" s="5" t="n"/>
      <c r="C113" s="6">
        <f>IF(B113="","",IFERROR(INDEX(器材清單!B:B,MATCH(B113,器材清單!A:A,0)),"查無此編號"))</f>
        <v/>
      </c>
      <c r="D113" s="5" t="n"/>
      <c r="E113" s="5" t="n"/>
      <c r="F113" s="5" t="n"/>
      <c r="G113" s="5" t="n"/>
      <c r="H113" s="7" t="n"/>
      <c r="I113" s="7" t="n"/>
      <c r="J113" s="7" t="n"/>
      <c r="K113" s="5" t="n"/>
      <c r="L113" s="5" t="n"/>
      <c r="M113" s="5" t="n"/>
      <c r="N113" s="6">
        <f>IF(A113="","",IF(J113&lt;&gt;"","已歸還",IF(H113&gt;TODAY(),"已預約",IF(I113&lt;TODAY(),"逾期","借出中"))))</f>
        <v/>
      </c>
      <c r="O113" s="6">
        <f>IF(N113="逾期",TODAY()-I113,"")</f>
        <v/>
      </c>
    </row>
    <row r="114">
      <c r="A114" s="5" t="n"/>
      <c r="B114" s="5" t="n"/>
      <c r="C114" s="6">
        <f>IF(B114="","",IFERROR(INDEX(器材清單!B:B,MATCH(B114,器材清單!A:A,0)),"查無此編號"))</f>
        <v/>
      </c>
      <c r="D114" s="5" t="n"/>
      <c r="E114" s="5" t="n"/>
      <c r="F114" s="5" t="n"/>
      <c r="G114" s="5" t="n"/>
      <c r="H114" s="7" t="n"/>
      <c r="I114" s="7" t="n"/>
      <c r="J114" s="7" t="n"/>
      <c r="K114" s="5" t="n"/>
      <c r="L114" s="5" t="n"/>
      <c r="M114" s="5" t="n"/>
      <c r="N114" s="6">
        <f>IF(A114="","",IF(J114&lt;&gt;"","已歸還",IF(H114&gt;TODAY(),"已預約",IF(I114&lt;TODAY(),"逾期","借出中"))))</f>
        <v/>
      </c>
      <c r="O114" s="6">
        <f>IF(N114="逾期",TODAY()-I114,"")</f>
        <v/>
      </c>
    </row>
    <row r="115">
      <c r="A115" s="5" t="n"/>
      <c r="B115" s="5" t="n"/>
      <c r="C115" s="6">
        <f>IF(B115="","",IFERROR(INDEX(器材清單!B:B,MATCH(B115,器材清單!A:A,0)),"查無此編號"))</f>
        <v/>
      </c>
      <c r="D115" s="5" t="n"/>
      <c r="E115" s="5" t="n"/>
      <c r="F115" s="5" t="n"/>
      <c r="G115" s="5" t="n"/>
      <c r="H115" s="7" t="n"/>
      <c r="I115" s="7" t="n"/>
      <c r="J115" s="7" t="n"/>
      <c r="K115" s="5" t="n"/>
      <c r="L115" s="5" t="n"/>
      <c r="M115" s="5" t="n"/>
      <c r="N115" s="6">
        <f>IF(A115="","",IF(J115&lt;&gt;"","已歸還",IF(H115&gt;TODAY(),"已預約",IF(I115&lt;TODAY(),"逾期","借出中"))))</f>
        <v/>
      </c>
      <c r="O115" s="6">
        <f>IF(N115="逾期",TODAY()-I115,"")</f>
        <v/>
      </c>
    </row>
    <row r="116">
      <c r="A116" s="5" t="n"/>
      <c r="B116" s="5" t="n"/>
      <c r="C116" s="6">
        <f>IF(B116="","",IFERROR(INDEX(器材清單!B:B,MATCH(B116,器材清單!A:A,0)),"查無此編號"))</f>
        <v/>
      </c>
      <c r="D116" s="5" t="n"/>
      <c r="E116" s="5" t="n"/>
      <c r="F116" s="5" t="n"/>
      <c r="G116" s="5" t="n"/>
      <c r="H116" s="7" t="n"/>
      <c r="I116" s="7" t="n"/>
      <c r="J116" s="7" t="n"/>
      <c r="K116" s="5" t="n"/>
      <c r="L116" s="5" t="n"/>
      <c r="M116" s="5" t="n"/>
      <c r="N116" s="6">
        <f>IF(A116="","",IF(J116&lt;&gt;"","已歸還",IF(H116&gt;TODAY(),"已預約",IF(I116&lt;TODAY(),"逾期","借出中"))))</f>
        <v/>
      </c>
      <c r="O116" s="6">
        <f>IF(N116="逾期",TODAY()-I116,"")</f>
        <v/>
      </c>
    </row>
    <row r="117">
      <c r="A117" s="5" t="n"/>
      <c r="B117" s="5" t="n"/>
      <c r="C117" s="6">
        <f>IF(B117="","",IFERROR(INDEX(器材清單!B:B,MATCH(B117,器材清單!A:A,0)),"查無此編號"))</f>
        <v/>
      </c>
      <c r="D117" s="5" t="n"/>
      <c r="E117" s="5" t="n"/>
      <c r="F117" s="5" t="n"/>
      <c r="G117" s="5" t="n"/>
      <c r="H117" s="7" t="n"/>
      <c r="I117" s="7" t="n"/>
      <c r="J117" s="7" t="n"/>
      <c r="K117" s="5" t="n"/>
      <c r="L117" s="5" t="n"/>
      <c r="M117" s="5" t="n"/>
      <c r="N117" s="6">
        <f>IF(A117="","",IF(J117&lt;&gt;"","已歸還",IF(H117&gt;TODAY(),"已預約",IF(I117&lt;TODAY(),"逾期","借出中"))))</f>
        <v/>
      </c>
      <c r="O117" s="6">
        <f>IF(N117="逾期",TODAY()-I117,"")</f>
        <v/>
      </c>
    </row>
    <row r="118">
      <c r="A118" s="5" t="n"/>
      <c r="B118" s="5" t="n"/>
      <c r="C118" s="6">
        <f>IF(B118="","",IFERROR(INDEX(器材清單!B:B,MATCH(B118,器材清單!A:A,0)),"查無此編號"))</f>
        <v/>
      </c>
      <c r="D118" s="5" t="n"/>
      <c r="E118" s="5" t="n"/>
      <c r="F118" s="5" t="n"/>
      <c r="G118" s="5" t="n"/>
      <c r="H118" s="7" t="n"/>
      <c r="I118" s="7" t="n"/>
      <c r="J118" s="7" t="n"/>
      <c r="K118" s="5" t="n"/>
      <c r="L118" s="5" t="n"/>
      <c r="M118" s="5" t="n"/>
      <c r="N118" s="6">
        <f>IF(A118="","",IF(J118&lt;&gt;"","已歸還",IF(H118&gt;TODAY(),"已預約",IF(I118&lt;TODAY(),"逾期","借出中"))))</f>
        <v/>
      </c>
      <c r="O118" s="6">
        <f>IF(N118="逾期",TODAY()-I118,"")</f>
        <v/>
      </c>
    </row>
    <row r="119">
      <c r="A119" s="5" t="n"/>
      <c r="B119" s="5" t="n"/>
      <c r="C119" s="6">
        <f>IF(B119="","",IFERROR(INDEX(器材清單!B:B,MATCH(B119,器材清單!A:A,0)),"查無此編號"))</f>
        <v/>
      </c>
      <c r="D119" s="5" t="n"/>
      <c r="E119" s="5" t="n"/>
      <c r="F119" s="5" t="n"/>
      <c r="G119" s="5" t="n"/>
      <c r="H119" s="7" t="n"/>
      <c r="I119" s="7" t="n"/>
      <c r="J119" s="7" t="n"/>
      <c r="K119" s="5" t="n"/>
      <c r="L119" s="5" t="n"/>
      <c r="M119" s="5" t="n"/>
      <c r="N119" s="6">
        <f>IF(A119="","",IF(J119&lt;&gt;"","已歸還",IF(H119&gt;TODAY(),"已預約",IF(I119&lt;TODAY(),"逾期","借出中"))))</f>
        <v/>
      </c>
      <c r="O119" s="6">
        <f>IF(N119="逾期",TODAY()-I119,"")</f>
        <v/>
      </c>
    </row>
    <row r="120">
      <c r="A120" s="5" t="n"/>
      <c r="B120" s="5" t="n"/>
      <c r="C120" s="6">
        <f>IF(B120="","",IFERROR(INDEX(器材清單!B:B,MATCH(B120,器材清單!A:A,0)),"查無此編號"))</f>
        <v/>
      </c>
      <c r="D120" s="5" t="n"/>
      <c r="E120" s="5" t="n"/>
      <c r="F120" s="5" t="n"/>
      <c r="G120" s="5" t="n"/>
      <c r="H120" s="7" t="n"/>
      <c r="I120" s="7" t="n"/>
      <c r="J120" s="7" t="n"/>
      <c r="K120" s="5" t="n"/>
      <c r="L120" s="5" t="n"/>
      <c r="M120" s="5" t="n"/>
      <c r="N120" s="6">
        <f>IF(A120="","",IF(J120&lt;&gt;"","已歸還",IF(H120&gt;TODAY(),"已預約",IF(I120&lt;TODAY(),"逾期","借出中"))))</f>
        <v/>
      </c>
      <c r="O120" s="6">
        <f>IF(N120="逾期",TODAY()-I120,"")</f>
        <v/>
      </c>
    </row>
    <row r="121">
      <c r="A121" s="5" t="n"/>
      <c r="B121" s="5" t="n"/>
      <c r="C121" s="6">
        <f>IF(B121="","",IFERROR(INDEX(器材清單!B:B,MATCH(B121,器材清單!A:A,0)),"查無此編號"))</f>
        <v/>
      </c>
      <c r="D121" s="5" t="n"/>
      <c r="E121" s="5" t="n"/>
      <c r="F121" s="5" t="n"/>
      <c r="G121" s="5" t="n"/>
      <c r="H121" s="7" t="n"/>
      <c r="I121" s="7" t="n"/>
      <c r="J121" s="7" t="n"/>
      <c r="K121" s="5" t="n"/>
      <c r="L121" s="5" t="n"/>
      <c r="M121" s="5" t="n"/>
      <c r="N121" s="6">
        <f>IF(A121="","",IF(J121&lt;&gt;"","已歸還",IF(H121&gt;TODAY(),"已預約",IF(I121&lt;TODAY(),"逾期","借出中"))))</f>
        <v/>
      </c>
      <c r="O121" s="6">
        <f>IF(N121="逾期",TODAY()-I121,"")</f>
        <v/>
      </c>
    </row>
    <row r="122">
      <c r="A122" s="5" t="n"/>
      <c r="B122" s="5" t="n"/>
      <c r="C122" s="6">
        <f>IF(B122="","",IFERROR(INDEX(器材清單!B:B,MATCH(B122,器材清單!A:A,0)),"查無此編號"))</f>
        <v/>
      </c>
      <c r="D122" s="5" t="n"/>
      <c r="E122" s="5" t="n"/>
      <c r="F122" s="5" t="n"/>
      <c r="G122" s="5" t="n"/>
      <c r="H122" s="7" t="n"/>
      <c r="I122" s="7" t="n"/>
      <c r="J122" s="7" t="n"/>
      <c r="K122" s="5" t="n"/>
      <c r="L122" s="5" t="n"/>
      <c r="M122" s="5" t="n"/>
      <c r="N122" s="6">
        <f>IF(A122="","",IF(J122&lt;&gt;"","已歸還",IF(H122&gt;TODAY(),"已預約",IF(I122&lt;TODAY(),"逾期","借出中"))))</f>
        <v/>
      </c>
      <c r="O122" s="6">
        <f>IF(N122="逾期",TODAY()-I122,"")</f>
        <v/>
      </c>
    </row>
    <row r="123">
      <c r="A123" s="5" t="n"/>
      <c r="B123" s="5" t="n"/>
      <c r="C123" s="6">
        <f>IF(B123="","",IFERROR(INDEX(器材清單!B:B,MATCH(B123,器材清單!A:A,0)),"查無此編號"))</f>
        <v/>
      </c>
      <c r="D123" s="5" t="n"/>
      <c r="E123" s="5" t="n"/>
      <c r="F123" s="5" t="n"/>
      <c r="G123" s="5" t="n"/>
      <c r="H123" s="7" t="n"/>
      <c r="I123" s="7" t="n"/>
      <c r="J123" s="7" t="n"/>
      <c r="K123" s="5" t="n"/>
      <c r="L123" s="5" t="n"/>
      <c r="M123" s="5" t="n"/>
      <c r="N123" s="6">
        <f>IF(A123="","",IF(J123&lt;&gt;"","已歸還",IF(H123&gt;TODAY(),"已預約",IF(I123&lt;TODAY(),"逾期","借出中"))))</f>
        <v/>
      </c>
      <c r="O123" s="6">
        <f>IF(N123="逾期",TODAY()-I123,"")</f>
        <v/>
      </c>
    </row>
    <row r="124">
      <c r="A124" s="5" t="n"/>
      <c r="B124" s="5" t="n"/>
      <c r="C124" s="6">
        <f>IF(B124="","",IFERROR(INDEX(器材清單!B:B,MATCH(B124,器材清單!A:A,0)),"查無此編號"))</f>
        <v/>
      </c>
      <c r="D124" s="5" t="n"/>
      <c r="E124" s="5" t="n"/>
      <c r="F124" s="5" t="n"/>
      <c r="G124" s="5" t="n"/>
      <c r="H124" s="7" t="n"/>
      <c r="I124" s="7" t="n"/>
      <c r="J124" s="7" t="n"/>
      <c r="K124" s="5" t="n"/>
      <c r="L124" s="5" t="n"/>
      <c r="M124" s="5" t="n"/>
      <c r="N124" s="6">
        <f>IF(A124="","",IF(J124&lt;&gt;"","已歸還",IF(H124&gt;TODAY(),"已預約",IF(I124&lt;TODAY(),"逾期","借出中"))))</f>
        <v/>
      </c>
      <c r="O124" s="6">
        <f>IF(N124="逾期",TODAY()-I124,"")</f>
        <v/>
      </c>
    </row>
    <row r="125">
      <c r="A125" s="5" t="n"/>
      <c r="B125" s="5" t="n"/>
      <c r="C125" s="6">
        <f>IF(B125="","",IFERROR(INDEX(器材清單!B:B,MATCH(B125,器材清單!A:A,0)),"查無此編號"))</f>
        <v/>
      </c>
      <c r="D125" s="5" t="n"/>
      <c r="E125" s="5" t="n"/>
      <c r="F125" s="5" t="n"/>
      <c r="G125" s="5" t="n"/>
      <c r="H125" s="7" t="n"/>
      <c r="I125" s="7" t="n"/>
      <c r="J125" s="7" t="n"/>
      <c r="K125" s="5" t="n"/>
      <c r="L125" s="5" t="n"/>
      <c r="M125" s="5" t="n"/>
      <c r="N125" s="6">
        <f>IF(A125="","",IF(J125&lt;&gt;"","已歸還",IF(H125&gt;TODAY(),"已預約",IF(I125&lt;TODAY(),"逾期","借出中"))))</f>
        <v/>
      </c>
      <c r="O125" s="6">
        <f>IF(N125="逾期",TODAY()-I125,"")</f>
        <v/>
      </c>
    </row>
    <row r="126">
      <c r="A126" s="5" t="n"/>
      <c r="B126" s="5" t="n"/>
      <c r="C126" s="6">
        <f>IF(B126="","",IFERROR(INDEX(器材清單!B:B,MATCH(B126,器材清單!A:A,0)),"查無此編號"))</f>
        <v/>
      </c>
      <c r="D126" s="5" t="n"/>
      <c r="E126" s="5" t="n"/>
      <c r="F126" s="5" t="n"/>
      <c r="G126" s="5" t="n"/>
      <c r="H126" s="7" t="n"/>
      <c r="I126" s="7" t="n"/>
      <c r="J126" s="7" t="n"/>
      <c r="K126" s="5" t="n"/>
      <c r="L126" s="5" t="n"/>
      <c r="M126" s="5" t="n"/>
      <c r="N126" s="6">
        <f>IF(A126="","",IF(J126&lt;&gt;"","已歸還",IF(H126&gt;TODAY(),"已預約",IF(I126&lt;TODAY(),"逾期","借出中"))))</f>
        <v/>
      </c>
      <c r="O126" s="6">
        <f>IF(N126="逾期",TODAY()-I126,"")</f>
        <v/>
      </c>
    </row>
    <row r="127">
      <c r="A127" s="5" t="n"/>
      <c r="B127" s="5" t="n"/>
      <c r="C127" s="6">
        <f>IF(B127="","",IFERROR(INDEX(器材清單!B:B,MATCH(B127,器材清單!A:A,0)),"查無此編號"))</f>
        <v/>
      </c>
      <c r="D127" s="5" t="n"/>
      <c r="E127" s="5" t="n"/>
      <c r="F127" s="5" t="n"/>
      <c r="G127" s="5" t="n"/>
      <c r="H127" s="7" t="n"/>
      <c r="I127" s="7" t="n"/>
      <c r="J127" s="7" t="n"/>
      <c r="K127" s="5" t="n"/>
      <c r="L127" s="5" t="n"/>
      <c r="M127" s="5" t="n"/>
      <c r="N127" s="6">
        <f>IF(A127="","",IF(J127&lt;&gt;"","已歸還",IF(H127&gt;TODAY(),"已預約",IF(I127&lt;TODAY(),"逾期","借出中"))))</f>
        <v/>
      </c>
      <c r="O127" s="6">
        <f>IF(N127="逾期",TODAY()-I127,"")</f>
        <v/>
      </c>
    </row>
    <row r="128">
      <c r="A128" s="5" t="n"/>
      <c r="B128" s="5" t="n"/>
      <c r="C128" s="6">
        <f>IF(B128="","",IFERROR(INDEX(器材清單!B:B,MATCH(B128,器材清單!A:A,0)),"查無此編號"))</f>
        <v/>
      </c>
      <c r="D128" s="5" t="n"/>
      <c r="E128" s="5" t="n"/>
      <c r="F128" s="5" t="n"/>
      <c r="G128" s="5" t="n"/>
      <c r="H128" s="7" t="n"/>
      <c r="I128" s="7" t="n"/>
      <c r="J128" s="7" t="n"/>
      <c r="K128" s="5" t="n"/>
      <c r="L128" s="5" t="n"/>
      <c r="M128" s="5" t="n"/>
      <c r="N128" s="6">
        <f>IF(A128="","",IF(J128&lt;&gt;"","已歸還",IF(H128&gt;TODAY(),"已預約",IF(I128&lt;TODAY(),"逾期","借出中"))))</f>
        <v/>
      </c>
      <c r="O128" s="6">
        <f>IF(N128="逾期",TODAY()-I128,"")</f>
        <v/>
      </c>
    </row>
    <row r="129">
      <c r="A129" s="5" t="n"/>
      <c r="B129" s="5" t="n"/>
      <c r="C129" s="6">
        <f>IF(B129="","",IFERROR(INDEX(器材清單!B:B,MATCH(B129,器材清單!A:A,0)),"查無此編號"))</f>
        <v/>
      </c>
      <c r="D129" s="5" t="n"/>
      <c r="E129" s="5" t="n"/>
      <c r="F129" s="5" t="n"/>
      <c r="G129" s="5" t="n"/>
      <c r="H129" s="7" t="n"/>
      <c r="I129" s="7" t="n"/>
      <c r="J129" s="7" t="n"/>
      <c r="K129" s="5" t="n"/>
      <c r="L129" s="5" t="n"/>
      <c r="M129" s="5" t="n"/>
      <c r="N129" s="6">
        <f>IF(A129="","",IF(J129&lt;&gt;"","已歸還",IF(H129&gt;TODAY(),"已預約",IF(I129&lt;TODAY(),"逾期","借出中"))))</f>
        <v/>
      </c>
      <c r="O129" s="6">
        <f>IF(N129="逾期",TODAY()-I129,"")</f>
        <v/>
      </c>
    </row>
    <row r="130">
      <c r="A130" s="5" t="n"/>
      <c r="B130" s="5" t="n"/>
      <c r="C130" s="6">
        <f>IF(B130="","",IFERROR(INDEX(器材清單!B:B,MATCH(B130,器材清單!A:A,0)),"查無此編號"))</f>
        <v/>
      </c>
      <c r="D130" s="5" t="n"/>
      <c r="E130" s="5" t="n"/>
      <c r="F130" s="5" t="n"/>
      <c r="G130" s="5" t="n"/>
      <c r="H130" s="7" t="n"/>
      <c r="I130" s="7" t="n"/>
      <c r="J130" s="7" t="n"/>
      <c r="K130" s="5" t="n"/>
      <c r="L130" s="5" t="n"/>
      <c r="M130" s="5" t="n"/>
      <c r="N130" s="6">
        <f>IF(A130="","",IF(J130&lt;&gt;"","已歸還",IF(H130&gt;TODAY(),"已預約",IF(I130&lt;TODAY(),"逾期","借出中"))))</f>
        <v/>
      </c>
      <c r="O130" s="6">
        <f>IF(N130="逾期",TODAY()-I130,"")</f>
        <v/>
      </c>
    </row>
    <row r="131">
      <c r="A131" s="5" t="n"/>
      <c r="B131" s="5" t="n"/>
      <c r="C131" s="6">
        <f>IF(B131="","",IFERROR(INDEX(器材清單!B:B,MATCH(B131,器材清單!A:A,0)),"查無此編號"))</f>
        <v/>
      </c>
      <c r="D131" s="5" t="n"/>
      <c r="E131" s="5" t="n"/>
      <c r="F131" s="5" t="n"/>
      <c r="G131" s="5" t="n"/>
      <c r="H131" s="7" t="n"/>
      <c r="I131" s="7" t="n"/>
      <c r="J131" s="7" t="n"/>
      <c r="K131" s="5" t="n"/>
      <c r="L131" s="5" t="n"/>
      <c r="M131" s="5" t="n"/>
      <c r="N131" s="6">
        <f>IF(A131="","",IF(J131&lt;&gt;"","已歸還",IF(H131&gt;TODAY(),"已預約",IF(I131&lt;TODAY(),"逾期","借出中"))))</f>
        <v/>
      </c>
      <c r="O131" s="6">
        <f>IF(N131="逾期",TODAY()-I131,"")</f>
        <v/>
      </c>
    </row>
    <row r="132">
      <c r="A132" s="5" t="n"/>
      <c r="B132" s="5" t="n"/>
      <c r="C132" s="6">
        <f>IF(B132="","",IFERROR(INDEX(器材清單!B:B,MATCH(B132,器材清單!A:A,0)),"查無此編號"))</f>
        <v/>
      </c>
      <c r="D132" s="5" t="n"/>
      <c r="E132" s="5" t="n"/>
      <c r="F132" s="5" t="n"/>
      <c r="G132" s="5" t="n"/>
      <c r="H132" s="7" t="n"/>
      <c r="I132" s="7" t="n"/>
      <c r="J132" s="7" t="n"/>
      <c r="K132" s="5" t="n"/>
      <c r="L132" s="5" t="n"/>
      <c r="M132" s="5" t="n"/>
      <c r="N132" s="6">
        <f>IF(A132="","",IF(J132&lt;&gt;"","已歸還",IF(H132&gt;TODAY(),"已預約",IF(I132&lt;TODAY(),"逾期","借出中"))))</f>
        <v/>
      </c>
      <c r="O132" s="6">
        <f>IF(N132="逾期",TODAY()-I132,"")</f>
        <v/>
      </c>
    </row>
    <row r="133">
      <c r="A133" s="5" t="n"/>
      <c r="B133" s="5" t="n"/>
      <c r="C133" s="6">
        <f>IF(B133="","",IFERROR(INDEX(器材清單!B:B,MATCH(B133,器材清單!A:A,0)),"查無此編號"))</f>
        <v/>
      </c>
      <c r="D133" s="5" t="n"/>
      <c r="E133" s="5" t="n"/>
      <c r="F133" s="5" t="n"/>
      <c r="G133" s="5" t="n"/>
      <c r="H133" s="7" t="n"/>
      <c r="I133" s="7" t="n"/>
      <c r="J133" s="7" t="n"/>
      <c r="K133" s="5" t="n"/>
      <c r="L133" s="5" t="n"/>
      <c r="M133" s="5" t="n"/>
      <c r="N133" s="6">
        <f>IF(A133="","",IF(J133&lt;&gt;"","已歸還",IF(H133&gt;TODAY(),"已預約",IF(I133&lt;TODAY(),"逾期","借出中"))))</f>
        <v/>
      </c>
      <c r="O133" s="6">
        <f>IF(N133="逾期",TODAY()-I133,"")</f>
        <v/>
      </c>
    </row>
    <row r="134">
      <c r="A134" s="5" t="n"/>
      <c r="B134" s="5" t="n"/>
      <c r="C134" s="6">
        <f>IF(B134="","",IFERROR(INDEX(器材清單!B:B,MATCH(B134,器材清單!A:A,0)),"查無此編號"))</f>
        <v/>
      </c>
      <c r="D134" s="5" t="n"/>
      <c r="E134" s="5" t="n"/>
      <c r="F134" s="5" t="n"/>
      <c r="G134" s="5" t="n"/>
      <c r="H134" s="7" t="n"/>
      <c r="I134" s="7" t="n"/>
      <c r="J134" s="7" t="n"/>
      <c r="K134" s="5" t="n"/>
      <c r="L134" s="5" t="n"/>
      <c r="M134" s="5" t="n"/>
      <c r="N134" s="6">
        <f>IF(A134="","",IF(J134&lt;&gt;"","已歸還",IF(H134&gt;TODAY(),"已預約",IF(I134&lt;TODAY(),"逾期","借出中"))))</f>
        <v/>
      </c>
      <c r="O134" s="6">
        <f>IF(N134="逾期",TODAY()-I134,"")</f>
        <v/>
      </c>
    </row>
    <row r="135">
      <c r="A135" s="5" t="n"/>
      <c r="B135" s="5" t="n"/>
      <c r="C135" s="6">
        <f>IF(B135="","",IFERROR(INDEX(器材清單!B:B,MATCH(B135,器材清單!A:A,0)),"查無此編號"))</f>
        <v/>
      </c>
      <c r="D135" s="5" t="n"/>
      <c r="E135" s="5" t="n"/>
      <c r="F135" s="5" t="n"/>
      <c r="G135" s="5" t="n"/>
      <c r="H135" s="7" t="n"/>
      <c r="I135" s="7" t="n"/>
      <c r="J135" s="7" t="n"/>
      <c r="K135" s="5" t="n"/>
      <c r="L135" s="5" t="n"/>
      <c r="M135" s="5" t="n"/>
      <c r="N135" s="6">
        <f>IF(A135="","",IF(J135&lt;&gt;"","已歸還",IF(H135&gt;TODAY(),"已預約",IF(I135&lt;TODAY(),"逾期","借出中"))))</f>
        <v/>
      </c>
      <c r="O135" s="6">
        <f>IF(N135="逾期",TODAY()-I135,"")</f>
        <v/>
      </c>
    </row>
    <row r="136">
      <c r="A136" s="5" t="n"/>
      <c r="B136" s="5" t="n"/>
      <c r="C136" s="6">
        <f>IF(B136="","",IFERROR(INDEX(器材清單!B:B,MATCH(B136,器材清單!A:A,0)),"查無此編號"))</f>
        <v/>
      </c>
      <c r="D136" s="5" t="n"/>
      <c r="E136" s="5" t="n"/>
      <c r="F136" s="5" t="n"/>
      <c r="G136" s="5" t="n"/>
      <c r="H136" s="7" t="n"/>
      <c r="I136" s="7" t="n"/>
      <c r="J136" s="7" t="n"/>
      <c r="K136" s="5" t="n"/>
      <c r="L136" s="5" t="n"/>
      <c r="M136" s="5" t="n"/>
      <c r="N136" s="6">
        <f>IF(A136="","",IF(J136&lt;&gt;"","已歸還",IF(H136&gt;TODAY(),"已預約",IF(I136&lt;TODAY(),"逾期","借出中"))))</f>
        <v/>
      </c>
      <c r="O136" s="6">
        <f>IF(N136="逾期",TODAY()-I136,"")</f>
        <v/>
      </c>
    </row>
    <row r="137">
      <c r="A137" s="5" t="n"/>
      <c r="B137" s="5" t="n"/>
      <c r="C137" s="6">
        <f>IF(B137="","",IFERROR(INDEX(器材清單!B:B,MATCH(B137,器材清單!A:A,0)),"查無此編號"))</f>
        <v/>
      </c>
      <c r="D137" s="5" t="n"/>
      <c r="E137" s="5" t="n"/>
      <c r="F137" s="5" t="n"/>
      <c r="G137" s="5" t="n"/>
      <c r="H137" s="7" t="n"/>
      <c r="I137" s="7" t="n"/>
      <c r="J137" s="7" t="n"/>
      <c r="K137" s="5" t="n"/>
      <c r="L137" s="5" t="n"/>
      <c r="M137" s="5" t="n"/>
      <c r="N137" s="6">
        <f>IF(A137="","",IF(J137&lt;&gt;"","已歸還",IF(H137&gt;TODAY(),"已預約",IF(I137&lt;TODAY(),"逾期","借出中"))))</f>
        <v/>
      </c>
      <c r="O137" s="6">
        <f>IF(N137="逾期",TODAY()-I137,"")</f>
        <v/>
      </c>
    </row>
    <row r="138">
      <c r="A138" s="5" t="n"/>
      <c r="B138" s="5" t="n"/>
      <c r="C138" s="6">
        <f>IF(B138="","",IFERROR(INDEX(器材清單!B:B,MATCH(B138,器材清單!A:A,0)),"查無此編號"))</f>
        <v/>
      </c>
      <c r="D138" s="5" t="n"/>
      <c r="E138" s="5" t="n"/>
      <c r="F138" s="5" t="n"/>
      <c r="G138" s="5" t="n"/>
      <c r="H138" s="7" t="n"/>
      <c r="I138" s="7" t="n"/>
      <c r="J138" s="7" t="n"/>
      <c r="K138" s="5" t="n"/>
      <c r="L138" s="5" t="n"/>
      <c r="M138" s="5" t="n"/>
      <c r="N138" s="6">
        <f>IF(A138="","",IF(J138&lt;&gt;"","已歸還",IF(H138&gt;TODAY(),"已預約",IF(I138&lt;TODAY(),"逾期","借出中"))))</f>
        <v/>
      </c>
      <c r="O138" s="6">
        <f>IF(N138="逾期",TODAY()-I138,"")</f>
        <v/>
      </c>
    </row>
    <row r="139">
      <c r="A139" s="5" t="n"/>
      <c r="B139" s="5" t="n"/>
      <c r="C139" s="6">
        <f>IF(B139="","",IFERROR(INDEX(器材清單!B:B,MATCH(B139,器材清單!A:A,0)),"查無此編號"))</f>
        <v/>
      </c>
      <c r="D139" s="5" t="n"/>
      <c r="E139" s="5" t="n"/>
      <c r="F139" s="5" t="n"/>
      <c r="G139" s="5" t="n"/>
      <c r="H139" s="7" t="n"/>
      <c r="I139" s="7" t="n"/>
      <c r="J139" s="7" t="n"/>
      <c r="K139" s="5" t="n"/>
      <c r="L139" s="5" t="n"/>
      <c r="M139" s="5" t="n"/>
      <c r="N139" s="6">
        <f>IF(A139="","",IF(J139&lt;&gt;"","已歸還",IF(H139&gt;TODAY(),"已預約",IF(I139&lt;TODAY(),"逾期","借出中"))))</f>
        <v/>
      </c>
      <c r="O139" s="6">
        <f>IF(N139="逾期",TODAY()-I139,"")</f>
        <v/>
      </c>
    </row>
    <row r="140">
      <c r="A140" s="5" t="n"/>
      <c r="B140" s="5" t="n"/>
      <c r="C140" s="6">
        <f>IF(B140="","",IFERROR(INDEX(器材清單!B:B,MATCH(B140,器材清單!A:A,0)),"查無此編號"))</f>
        <v/>
      </c>
      <c r="D140" s="5" t="n"/>
      <c r="E140" s="5" t="n"/>
      <c r="F140" s="5" t="n"/>
      <c r="G140" s="5" t="n"/>
      <c r="H140" s="7" t="n"/>
      <c r="I140" s="7" t="n"/>
      <c r="J140" s="7" t="n"/>
      <c r="K140" s="5" t="n"/>
      <c r="L140" s="5" t="n"/>
      <c r="M140" s="5" t="n"/>
      <c r="N140" s="6">
        <f>IF(A140="","",IF(J140&lt;&gt;"","已歸還",IF(H140&gt;TODAY(),"已預約",IF(I140&lt;TODAY(),"逾期","借出中"))))</f>
        <v/>
      </c>
      <c r="O140" s="6">
        <f>IF(N140="逾期",TODAY()-I140,"")</f>
        <v/>
      </c>
    </row>
    <row r="141">
      <c r="A141" s="5" t="n"/>
      <c r="B141" s="5" t="n"/>
      <c r="C141" s="6">
        <f>IF(B141="","",IFERROR(INDEX(器材清單!B:B,MATCH(B141,器材清單!A:A,0)),"查無此編號"))</f>
        <v/>
      </c>
      <c r="D141" s="5" t="n"/>
      <c r="E141" s="5" t="n"/>
      <c r="F141" s="5" t="n"/>
      <c r="G141" s="5" t="n"/>
      <c r="H141" s="7" t="n"/>
      <c r="I141" s="7" t="n"/>
      <c r="J141" s="7" t="n"/>
      <c r="K141" s="5" t="n"/>
      <c r="L141" s="5" t="n"/>
      <c r="M141" s="5" t="n"/>
      <c r="N141" s="6">
        <f>IF(A141="","",IF(J141&lt;&gt;"","已歸還",IF(H141&gt;TODAY(),"已預約",IF(I141&lt;TODAY(),"逾期","借出中"))))</f>
        <v/>
      </c>
      <c r="O141" s="6">
        <f>IF(N141="逾期",TODAY()-I141,"")</f>
        <v/>
      </c>
    </row>
    <row r="142">
      <c r="A142" s="5" t="n"/>
      <c r="B142" s="5" t="n"/>
      <c r="C142" s="6">
        <f>IF(B142="","",IFERROR(INDEX(器材清單!B:B,MATCH(B142,器材清單!A:A,0)),"查無此編號"))</f>
        <v/>
      </c>
      <c r="D142" s="5" t="n"/>
      <c r="E142" s="5" t="n"/>
      <c r="F142" s="5" t="n"/>
      <c r="G142" s="5" t="n"/>
      <c r="H142" s="7" t="n"/>
      <c r="I142" s="7" t="n"/>
      <c r="J142" s="7" t="n"/>
      <c r="K142" s="5" t="n"/>
      <c r="L142" s="5" t="n"/>
      <c r="M142" s="5" t="n"/>
      <c r="N142" s="6">
        <f>IF(A142="","",IF(J142&lt;&gt;"","已歸還",IF(H142&gt;TODAY(),"已預約",IF(I142&lt;TODAY(),"逾期","借出中"))))</f>
        <v/>
      </c>
      <c r="O142" s="6">
        <f>IF(N142="逾期",TODAY()-I142,"")</f>
        <v/>
      </c>
    </row>
    <row r="143">
      <c r="A143" s="5" t="n"/>
      <c r="B143" s="5" t="n"/>
      <c r="C143" s="6">
        <f>IF(B143="","",IFERROR(INDEX(器材清單!B:B,MATCH(B143,器材清單!A:A,0)),"查無此編號"))</f>
        <v/>
      </c>
      <c r="D143" s="5" t="n"/>
      <c r="E143" s="5" t="n"/>
      <c r="F143" s="5" t="n"/>
      <c r="G143" s="5" t="n"/>
      <c r="H143" s="7" t="n"/>
      <c r="I143" s="7" t="n"/>
      <c r="J143" s="7" t="n"/>
      <c r="K143" s="5" t="n"/>
      <c r="L143" s="5" t="n"/>
      <c r="M143" s="5" t="n"/>
      <c r="N143" s="6">
        <f>IF(A143="","",IF(J143&lt;&gt;"","已歸還",IF(H143&gt;TODAY(),"已預約",IF(I143&lt;TODAY(),"逾期","借出中"))))</f>
        <v/>
      </c>
      <c r="O143" s="6">
        <f>IF(N143="逾期",TODAY()-I143,"")</f>
        <v/>
      </c>
    </row>
    <row r="144">
      <c r="A144" s="5" t="n"/>
      <c r="B144" s="5" t="n"/>
      <c r="C144" s="6">
        <f>IF(B144="","",IFERROR(INDEX(器材清單!B:B,MATCH(B144,器材清單!A:A,0)),"查無此編號"))</f>
        <v/>
      </c>
      <c r="D144" s="5" t="n"/>
      <c r="E144" s="5" t="n"/>
      <c r="F144" s="5" t="n"/>
      <c r="G144" s="5" t="n"/>
      <c r="H144" s="7" t="n"/>
      <c r="I144" s="7" t="n"/>
      <c r="J144" s="7" t="n"/>
      <c r="K144" s="5" t="n"/>
      <c r="L144" s="5" t="n"/>
      <c r="M144" s="5" t="n"/>
      <c r="N144" s="6">
        <f>IF(A144="","",IF(J144&lt;&gt;"","已歸還",IF(H144&gt;TODAY(),"已預約",IF(I144&lt;TODAY(),"逾期","借出中"))))</f>
        <v/>
      </c>
      <c r="O144" s="6">
        <f>IF(N144="逾期",TODAY()-I144,"")</f>
        <v/>
      </c>
    </row>
    <row r="145">
      <c r="A145" s="5" t="n"/>
      <c r="B145" s="5" t="n"/>
      <c r="C145" s="6">
        <f>IF(B145="","",IFERROR(INDEX(器材清單!B:B,MATCH(B145,器材清單!A:A,0)),"查無此編號"))</f>
        <v/>
      </c>
      <c r="D145" s="5" t="n"/>
      <c r="E145" s="5" t="n"/>
      <c r="F145" s="5" t="n"/>
      <c r="G145" s="5" t="n"/>
      <c r="H145" s="7" t="n"/>
      <c r="I145" s="7" t="n"/>
      <c r="J145" s="7" t="n"/>
      <c r="K145" s="5" t="n"/>
      <c r="L145" s="5" t="n"/>
      <c r="M145" s="5" t="n"/>
      <c r="N145" s="6">
        <f>IF(A145="","",IF(J145&lt;&gt;"","已歸還",IF(H145&gt;TODAY(),"已預約",IF(I145&lt;TODAY(),"逾期","借出中"))))</f>
        <v/>
      </c>
      <c r="O145" s="6">
        <f>IF(N145="逾期",TODAY()-I145,"")</f>
        <v/>
      </c>
    </row>
    <row r="146">
      <c r="A146" s="5" t="n"/>
      <c r="B146" s="5" t="n"/>
      <c r="C146" s="6">
        <f>IF(B146="","",IFERROR(INDEX(器材清單!B:B,MATCH(B146,器材清單!A:A,0)),"查無此編號"))</f>
        <v/>
      </c>
      <c r="D146" s="5" t="n"/>
      <c r="E146" s="5" t="n"/>
      <c r="F146" s="5" t="n"/>
      <c r="G146" s="5" t="n"/>
      <c r="H146" s="7" t="n"/>
      <c r="I146" s="7" t="n"/>
      <c r="J146" s="7" t="n"/>
      <c r="K146" s="5" t="n"/>
      <c r="L146" s="5" t="n"/>
      <c r="M146" s="5" t="n"/>
      <c r="N146" s="6">
        <f>IF(A146="","",IF(J146&lt;&gt;"","已歸還",IF(H146&gt;TODAY(),"已預約",IF(I146&lt;TODAY(),"逾期","借出中"))))</f>
        <v/>
      </c>
      <c r="O146" s="6">
        <f>IF(N146="逾期",TODAY()-I146,"")</f>
        <v/>
      </c>
    </row>
    <row r="147">
      <c r="A147" s="5" t="n"/>
      <c r="B147" s="5" t="n"/>
      <c r="C147" s="6">
        <f>IF(B147="","",IFERROR(INDEX(器材清單!B:B,MATCH(B147,器材清單!A:A,0)),"查無此編號"))</f>
        <v/>
      </c>
      <c r="D147" s="5" t="n"/>
      <c r="E147" s="5" t="n"/>
      <c r="F147" s="5" t="n"/>
      <c r="G147" s="5" t="n"/>
      <c r="H147" s="7" t="n"/>
      <c r="I147" s="7" t="n"/>
      <c r="J147" s="7" t="n"/>
      <c r="K147" s="5" t="n"/>
      <c r="L147" s="5" t="n"/>
      <c r="M147" s="5" t="n"/>
      <c r="N147" s="6">
        <f>IF(A147="","",IF(J147&lt;&gt;"","已歸還",IF(H147&gt;TODAY(),"已預約",IF(I147&lt;TODAY(),"逾期","借出中"))))</f>
        <v/>
      </c>
      <c r="O147" s="6">
        <f>IF(N147="逾期",TODAY()-I147,"")</f>
        <v/>
      </c>
    </row>
    <row r="148">
      <c r="A148" s="5" t="n"/>
      <c r="B148" s="5" t="n"/>
      <c r="C148" s="6">
        <f>IF(B148="","",IFERROR(INDEX(器材清單!B:B,MATCH(B148,器材清單!A:A,0)),"查無此編號"))</f>
        <v/>
      </c>
      <c r="D148" s="5" t="n"/>
      <c r="E148" s="5" t="n"/>
      <c r="F148" s="5" t="n"/>
      <c r="G148" s="5" t="n"/>
      <c r="H148" s="7" t="n"/>
      <c r="I148" s="7" t="n"/>
      <c r="J148" s="7" t="n"/>
      <c r="K148" s="5" t="n"/>
      <c r="L148" s="5" t="n"/>
      <c r="M148" s="5" t="n"/>
      <c r="N148" s="6">
        <f>IF(A148="","",IF(J148&lt;&gt;"","已歸還",IF(H148&gt;TODAY(),"已預約",IF(I148&lt;TODAY(),"逾期","借出中"))))</f>
        <v/>
      </c>
      <c r="O148" s="6">
        <f>IF(N148="逾期",TODAY()-I148,"")</f>
        <v/>
      </c>
    </row>
    <row r="149">
      <c r="A149" s="5" t="n"/>
      <c r="B149" s="5" t="n"/>
      <c r="C149" s="6">
        <f>IF(B149="","",IFERROR(INDEX(器材清單!B:B,MATCH(B149,器材清單!A:A,0)),"查無此編號"))</f>
        <v/>
      </c>
      <c r="D149" s="5" t="n"/>
      <c r="E149" s="5" t="n"/>
      <c r="F149" s="5" t="n"/>
      <c r="G149" s="5" t="n"/>
      <c r="H149" s="7" t="n"/>
      <c r="I149" s="7" t="n"/>
      <c r="J149" s="7" t="n"/>
      <c r="K149" s="5" t="n"/>
      <c r="L149" s="5" t="n"/>
      <c r="M149" s="5" t="n"/>
      <c r="N149" s="6">
        <f>IF(A149="","",IF(J149&lt;&gt;"","已歸還",IF(H149&gt;TODAY(),"已預約",IF(I149&lt;TODAY(),"逾期","借出中"))))</f>
        <v/>
      </c>
      <c r="O149" s="6">
        <f>IF(N149="逾期",TODAY()-I149,"")</f>
        <v/>
      </c>
    </row>
    <row r="150">
      <c r="A150" s="5" t="n"/>
      <c r="B150" s="5" t="n"/>
      <c r="C150" s="6">
        <f>IF(B150="","",IFERROR(INDEX(器材清單!B:B,MATCH(B150,器材清單!A:A,0)),"查無此編號"))</f>
        <v/>
      </c>
      <c r="D150" s="5" t="n"/>
      <c r="E150" s="5" t="n"/>
      <c r="F150" s="5" t="n"/>
      <c r="G150" s="5" t="n"/>
      <c r="H150" s="7" t="n"/>
      <c r="I150" s="7" t="n"/>
      <c r="J150" s="7" t="n"/>
      <c r="K150" s="5" t="n"/>
      <c r="L150" s="5" t="n"/>
      <c r="M150" s="5" t="n"/>
      <c r="N150" s="6">
        <f>IF(A150="","",IF(J150&lt;&gt;"","已歸還",IF(H150&gt;TODAY(),"已預約",IF(I150&lt;TODAY(),"逾期","借出中"))))</f>
        <v/>
      </c>
      <c r="O150" s="6">
        <f>IF(N150="逾期",TODAY()-I150,"")</f>
        <v/>
      </c>
    </row>
    <row r="151">
      <c r="A151" s="5" t="n"/>
      <c r="B151" s="5" t="n"/>
      <c r="C151" s="6">
        <f>IF(B151="","",IFERROR(INDEX(器材清單!B:B,MATCH(B151,器材清單!A:A,0)),"查無此編號"))</f>
        <v/>
      </c>
      <c r="D151" s="5" t="n"/>
      <c r="E151" s="5" t="n"/>
      <c r="F151" s="5" t="n"/>
      <c r="G151" s="5" t="n"/>
      <c r="H151" s="7" t="n"/>
      <c r="I151" s="7" t="n"/>
      <c r="J151" s="7" t="n"/>
      <c r="K151" s="5" t="n"/>
      <c r="L151" s="5" t="n"/>
      <c r="M151" s="5" t="n"/>
      <c r="N151" s="6">
        <f>IF(A151="","",IF(J151&lt;&gt;"","已歸還",IF(H151&gt;TODAY(),"已預約",IF(I151&lt;TODAY(),"逾期","借出中"))))</f>
        <v/>
      </c>
      <c r="O151" s="6">
        <f>IF(N151="逾期",TODAY()-I151,"")</f>
        <v/>
      </c>
    </row>
    <row r="152">
      <c r="A152" s="5" t="n"/>
      <c r="B152" s="5" t="n"/>
      <c r="C152" s="6">
        <f>IF(B152="","",IFERROR(INDEX(器材清單!B:B,MATCH(B152,器材清單!A:A,0)),"查無此編號"))</f>
        <v/>
      </c>
      <c r="D152" s="5" t="n"/>
      <c r="E152" s="5" t="n"/>
      <c r="F152" s="5" t="n"/>
      <c r="G152" s="5" t="n"/>
      <c r="H152" s="7" t="n"/>
      <c r="I152" s="7" t="n"/>
      <c r="J152" s="7" t="n"/>
      <c r="K152" s="5" t="n"/>
      <c r="L152" s="5" t="n"/>
      <c r="M152" s="5" t="n"/>
      <c r="N152" s="6">
        <f>IF(A152="","",IF(J152&lt;&gt;"","已歸還",IF(H152&gt;TODAY(),"已預約",IF(I152&lt;TODAY(),"逾期","借出中"))))</f>
        <v/>
      </c>
      <c r="O152" s="6">
        <f>IF(N152="逾期",TODAY()-I152,"")</f>
        <v/>
      </c>
    </row>
    <row r="153">
      <c r="A153" s="5" t="n"/>
      <c r="B153" s="5" t="n"/>
      <c r="C153" s="6">
        <f>IF(B153="","",IFERROR(INDEX(器材清單!B:B,MATCH(B153,器材清單!A:A,0)),"查無此編號"))</f>
        <v/>
      </c>
      <c r="D153" s="5" t="n"/>
      <c r="E153" s="5" t="n"/>
      <c r="F153" s="5" t="n"/>
      <c r="G153" s="5" t="n"/>
      <c r="H153" s="7" t="n"/>
      <c r="I153" s="7" t="n"/>
      <c r="J153" s="7" t="n"/>
      <c r="K153" s="5" t="n"/>
      <c r="L153" s="5" t="n"/>
      <c r="M153" s="5" t="n"/>
      <c r="N153" s="6">
        <f>IF(A153="","",IF(J153&lt;&gt;"","已歸還",IF(H153&gt;TODAY(),"已預約",IF(I153&lt;TODAY(),"逾期","借出中"))))</f>
        <v/>
      </c>
      <c r="O153" s="6">
        <f>IF(N153="逾期",TODAY()-I153,"")</f>
        <v/>
      </c>
    </row>
    <row r="154">
      <c r="A154" s="5" t="n"/>
      <c r="B154" s="5" t="n"/>
      <c r="C154" s="6">
        <f>IF(B154="","",IFERROR(INDEX(器材清單!B:B,MATCH(B154,器材清單!A:A,0)),"查無此編號"))</f>
        <v/>
      </c>
      <c r="D154" s="5" t="n"/>
      <c r="E154" s="5" t="n"/>
      <c r="F154" s="5" t="n"/>
      <c r="G154" s="5" t="n"/>
      <c r="H154" s="7" t="n"/>
      <c r="I154" s="7" t="n"/>
      <c r="J154" s="7" t="n"/>
      <c r="K154" s="5" t="n"/>
      <c r="L154" s="5" t="n"/>
      <c r="M154" s="5" t="n"/>
      <c r="N154" s="6">
        <f>IF(A154="","",IF(J154&lt;&gt;"","已歸還",IF(H154&gt;TODAY(),"已預約",IF(I154&lt;TODAY(),"逾期","借出中"))))</f>
        <v/>
      </c>
      <c r="O154" s="6">
        <f>IF(N154="逾期",TODAY()-I154,"")</f>
        <v/>
      </c>
    </row>
    <row r="155">
      <c r="A155" s="5" t="n"/>
      <c r="B155" s="5" t="n"/>
      <c r="C155" s="6">
        <f>IF(B155="","",IFERROR(INDEX(器材清單!B:B,MATCH(B155,器材清單!A:A,0)),"查無此編號"))</f>
        <v/>
      </c>
      <c r="D155" s="5" t="n"/>
      <c r="E155" s="5" t="n"/>
      <c r="F155" s="5" t="n"/>
      <c r="G155" s="5" t="n"/>
      <c r="H155" s="7" t="n"/>
      <c r="I155" s="7" t="n"/>
      <c r="J155" s="7" t="n"/>
      <c r="K155" s="5" t="n"/>
      <c r="L155" s="5" t="n"/>
      <c r="M155" s="5" t="n"/>
      <c r="N155" s="6">
        <f>IF(A155="","",IF(J155&lt;&gt;"","已歸還",IF(H155&gt;TODAY(),"已預約",IF(I155&lt;TODAY(),"逾期","借出中"))))</f>
        <v/>
      </c>
      <c r="O155" s="6">
        <f>IF(N155="逾期",TODAY()-I155,"")</f>
        <v/>
      </c>
    </row>
    <row r="156">
      <c r="A156" s="5" t="n"/>
      <c r="B156" s="5" t="n"/>
      <c r="C156" s="6">
        <f>IF(B156="","",IFERROR(INDEX(器材清單!B:B,MATCH(B156,器材清單!A:A,0)),"查無此編號"))</f>
        <v/>
      </c>
      <c r="D156" s="5" t="n"/>
      <c r="E156" s="5" t="n"/>
      <c r="F156" s="5" t="n"/>
      <c r="G156" s="5" t="n"/>
      <c r="H156" s="7" t="n"/>
      <c r="I156" s="7" t="n"/>
      <c r="J156" s="7" t="n"/>
      <c r="K156" s="5" t="n"/>
      <c r="L156" s="5" t="n"/>
      <c r="M156" s="5" t="n"/>
      <c r="N156" s="6">
        <f>IF(A156="","",IF(J156&lt;&gt;"","已歸還",IF(H156&gt;TODAY(),"已預約",IF(I156&lt;TODAY(),"逾期","借出中"))))</f>
        <v/>
      </c>
      <c r="O156" s="6">
        <f>IF(N156="逾期",TODAY()-I156,"")</f>
        <v/>
      </c>
    </row>
    <row r="157">
      <c r="A157" s="5" t="n"/>
      <c r="B157" s="5" t="n"/>
      <c r="C157" s="6">
        <f>IF(B157="","",IFERROR(INDEX(器材清單!B:B,MATCH(B157,器材清單!A:A,0)),"查無此編號"))</f>
        <v/>
      </c>
      <c r="D157" s="5" t="n"/>
      <c r="E157" s="5" t="n"/>
      <c r="F157" s="5" t="n"/>
      <c r="G157" s="5" t="n"/>
      <c r="H157" s="7" t="n"/>
      <c r="I157" s="7" t="n"/>
      <c r="J157" s="7" t="n"/>
      <c r="K157" s="5" t="n"/>
      <c r="L157" s="5" t="n"/>
      <c r="M157" s="5" t="n"/>
      <c r="N157" s="6">
        <f>IF(A157="","",IF(J157&lt;&gt;"","已歸還",IF(H157&gt;TODAY(),"已預約",IF(I157&lt;TODAY(),"逾期","借出中"))))</f>
        <v/>
      </c>
      <c r="O157" s="6">
        <f>IF(N157="逾期",TODAY()-I157,"")</f>
        <v/>
      </c>
    </row>
    <row r="158">
      <c r="A158" s="5" t="n"/>
      <c r="B158" s="5" t="n"/>
      <c r="C158" s="6">
        <f>IF(B158="","",IFERROR(INDEX(器材清單!B:B,MATCH(B158,器材清單!A:A,0)),"查無此編號"))</f>
        <v/>
      </c>
      <c r="D158" s="5" t="n"/>
      <c r="E158" s="5" t="n"/>
      <c r="F158" s="5" t="n"/>
      <c r="G158" s="5" t="n"/>
      <c r="H158" s="7" t="n"/>
      <c r="I158" s="7" t="n"/>
      <c r="J158" s="7" t="n"/>
      <c r="K158" s="5" t="n"/>
      <c r="L158" s="5" t="n"/>
      <c r="M158" s="5" t="n"/>
      <c r="N158" s="6">
        <f>IF(A158="","",IF(J158&lt;&gt;"","已歸還",IF(H158&gt;TODAY(),"已預約",IF(I158&lt;TODAY(),"逾期","借出中"))))</f>
        <v/>
      </c>
      <c r="O158" s="6">
        <f>IF(N158="逾期",TODAY()-I158,"")</f>
        <v/>
      </c>
    </row>
    <row r="159">
      <c r="A159" s="5" t="n"/>
      <c r="B159" s="5" t="n"/>
      <c r="C159" s="6">
        <f>IF(B159="","",IFERROR(INDEX(器材清單!B:B,MATCH(B159,器材清單!A:A,0)),"查無此編號"))</f>
        <v/>
      </c>
      <c r="D159" s="5" t="n"/>
      <c r="E159" s="5" t="n"/>
      <c r="F159" s="5" t="n"/>
      <c r="G159" s="5" t="n"/>
      <c r="H159" s="7" t="n"/>
      <c r="I159" s="7" t="n"/>
      <c r="J159" s="7" t="n"/>
      <c r="K159" s="5" t="n"/>
      <c r="L159" s="5" t="n"/>
      <c r="M159" s="5" t="n"/>
      <c r="N159" s="6">
        <f>IF(A159="","",IF(J159&lt;&gt;"","已歸還",IF(H159&gt;TODAY(),"已預約",IF(I159&lt;TODAY(),"逾期","借出中"))))</f>
        <v/>
      </c>
      <c r="O159" s="6">
        <f>IF(N159="逾期",TODAY()-I159,"")</f>
        <v/>
      </c>
    </row>
    <row r="160">
      <c r="A160" s="5" t="n"/>
      <c r="B160" s="5" t="n"/>
      <c r="C160" s="6">
        <f>IF(B160="","",IFERROR(INDEX(器材清單!B:B,MATCH(B160,器材清單!A:A,0)),"查無此編號"))</f>
        <v/>
      </c>
      <c r="D160" s="5" t="n"/>
      <c r="E160" s="5" t="n"/>
      <c r="F160" s="5" t="n"/>
      <c r="G160" s="5" t="n"/>
      <c r="H160" s="7" t="n"/>
      <c r="I160" s="7" t="n"/>
      <c r="J160" s="7" t="n"/>
      <c r="K160" s="5" t="n"/>
      <c r="L160" s="5" t="n"/>
      <c r="M160" s="5" t="n"/>
      <c r="N160" s="6">
        <f>IF(A160="","",IF(J160&lt;&gt;"","已歸還",IF(H160&gt;TODAY(),"已預約",IF(I160&lt;TODAY(),"逾期","借出中"))))</f>
        <v/>
      </c>
      <c r="O160" s="6">
        <f>IF(N160="逾期",TODAY()-I160,"")</f>
        <v/>
      </c>
    </row>
    <row r="161">
      <c r="A161" s="5" t="n"/>
      <c r="B161" s="5" t="n"/>
      <c r="C161" s="6">
        <f>IF(B161="","",IFERROR(INDEX(器材清單!B:B,MATCH(B161,器材清單!A:A,0)),"查無此編號"))</f>
        <v/>
      </c>
      <c r="D161" s="5" t="n"/>
      <c r="E161" s="5" t="n"/>
      <c r="F161" s="5" t="n"/>
      <c r="G161" s="5" t="n"/>
      <c r="H161" s="7" t="n"/>
      <c r="I161" s="7" t="n"/>
      <c r="J161" s="7" t="n"/>
      <c r="K161" s="5" t="n"/>
      <c r="L161" s="5" t="n"/>
      <c r="M161" s="5" t="n"/>
      <c r="N161" s="6">
        <f>IF(A161="","",IF(J161&lt;&gt;"","已歸還",IF(H161&gt;TODAY(),"已預約",IF(I161&lt;TODAY(),"逾期","借出中"))))</f>
        <v/>
      </c>
      <c r="O161" s="6">
        <f>IF(N161="逾期",TODAY()-I161,"")</f>
        <v/>
      </c>
    </row>
    <row r="162">
      <c r="A162" s="5" t="n"/>
      <c r="B162" s="5" t="n"/>
      <c r="C162" s="6">
        <f>IF(B162="","",IFERROR(INDEX(器材清單!B:B,MATCH(B162,器材清單!A:A,0)),"查無此編號"))</f>
        <v/>
      </c>
      <c r="D162" s="5" t="n"/>
      <c r="E162" s="5" t="n"/>
      <c r="F162" s="5" t="n"/>
      <c r="G162" s="5" t="n"/>
      <c r="H162" s="7" t="n"/>
      <c r="I162" s="7" t="n"/>
      <c r="J162" s="7" t="n"/>
      <c r="K162" s="5" t="n"/>
      <c r="L162" s="5" t="n"/>
      <c r="M162" s="5" t="n"/>
      <c r="N162" s="6">
        <f>IF(A162="","",IF(J162&lt;&gt;"","已歸還",IF(H162&gt;TODAY(),"已預約",IF(I162&lt;TODAY(),"逾期","借出中"))))</f>
        <v/>
      </c>
      <c r="O162" s="6">
        <f>IF(N162="逾期",TODAY()-I162,"")</f>
        <v/>
      </c>
    </row>
    <row r="163">
      <c r="A163" s="5" t="n"/>
      <c r="B163" s="5" t="n"/>
      <c r="C163" s="6">
        <f>IF(B163="","",IFERROR(INDEX(器材清單!B:B,MATCH(B163,器材清單!A:A,0)),"查無此編號"))</f>
        <v/>
      </c>
      <c r="D163" s="5" t="n"/>
      <c r="E163" s="5" t="n"/>
      <c r="F163" s="5" t="n"/>
      <c r="G163" s="5" t="n"/>
      <c r="H163" s="7" t="n"/>
      <c r="I163" s="7" t="n"/>
      <c r="J163" s="7" t="n"/>
      <c r="K163" s="5" t="n"/>
      <c r="L163" s="5" t="n"/>
      <c r="M163" s="5" t="n"/>
      <c r="N163" s="6">
        <f>IF(A163="","",IF(J163&lt;&gt;"","已歸還",IF(H163&gt;TODAY(),"已預約",IF(I163&lt;TODAY(),"逾期","借出中"))))</f>
        <v/>
      </c>
      <c r="O163" s="6">
        <f>IF(N163="逾期",TODAY()-I163,"")</f>
        <v/>
      </c>
    </row>
    <row r="164">
      <c r="A164" s="5" t="n"/>
      <c r="B164" s="5" t="n"/>
      <c r="C164" s="6">
        <f>IF(B164="","",IFERROR(INDEX(器材清單!B:B,MATCH(B164,器材清單!A:A,0)),"查無此編號"))</f>
        <v/>
      </c>
      <c r="D164" s="5" t="n"/>
      <c r="E164" s="5" t="n"/>
      <c r="F164" s="5" t="n"/>
      <c r="G164" s="5" t="n"/>
      <c r="H164" s="7" t="n"/>
      <c r="I164" s="7" t="n"/>
      <c r="J164" s="7" t="n"/>
      <c r="K164" s="5" t="n"/>
      <c r="L164" s="5" t="n"/>
      <c r="M164" s="5" t="n"/>
      <c r="N164" s="6">
        <f>IF(A164="","",IF(J164&lt;&gt;"","已歸還",IF(H164&gt;TODAY(),"已預約",IF(I164&lt;TODAY(),"逾期","借出中"))))</f>
        <v/>
      </c>
      <c r="O164" s="6">
        <f>IF(N164="逾期",TODAY()-I164,"")</f>
        <v/>
      </c>
    </row>
    <row r="165">
      <c r="A165" s="5" t="n"/>
      <c r="B165" s="5" t="n"/>
      <c r="C165" s="6">
        <f>IF(B165="","",IFERROR(INDEX(器材清單!B:B,MATCH(B165,器材清單!A:A,0)),"查無此編號"))</f>
        <v/>
      </c>
      <c r="D165" s="5" t="n"/>
      <c r="E165" s="5" t="n"/>
      <c r="F165" s="5" t="n"/>
      <c r="G165" s="5" t="n"/>
      <c r="H165" s="7" t="n"/>
      <c r="I165" s="7" t="n"/>
      <c r="J165" s="7" t="n"/>
      <c r="K165" s="5" t="n"/>
      <c r="L165" s="5" t="n"/>
      <c r="M165" s="5" t="n"/>
      <c r="N165" s="6">
        <f>IF(A165="","",IF(J165&lt;&gt;"","已歸還",IF(H165&gt;TODAY(),"已預約",IF(I165&lt;TODAY(),"逾期","借出中"))))</f>
        <v/>
      </c>
      <c r="O165" s="6">
        <f>IF(N165="逾期",TODAY()-I165,"")</f>
        <v/>
      </c>
    </row>
    <row r="166">
      <c r="A166" s="5" t="n"/>
      <c r="B166" s="5" t="n"/>
      <c r="C166" s="6">
        <f>IF(B166="","",IFERROR(INDEX(器材清單!B:B,MATCH(B166,器材清單!A:A,0)),"查無此編號"))</f>
        <v/>
      </c>
      <c r="D166" s="5" t="n"/>
      <c r="E166" s="5" t="n"/>
      <c r="F166" s="5" t="n"/>
      <c r="G166" s="5" t="n"/>
      <c r="H166" s="7" t="n"/>
      <c r="I166" s="7" t="n"/>
      <c r="J166" s="7" t="n"/>
      <c r="K166" s="5" t="n"/>
      <c r="L166" s="5" t="n"/>
      <c r="M166" s="5" t="n"/>
      <c r="N166" s="6">
        <f>IF(A166="","",IF(J166&lt;&gt;"","已歸還",IF(H166&gt;TODAY(),"已預約",IF(I166&lt;TODAY(),"逾期","借出中"))))</f>
        <v/>
      </c>
      <c r="O166" s="6">
        <f>IF(N166="逾期",TODAY()-I166,"")</f>
        <v/>
      </c>
    </row>
    <row r="167">
      <c r="A167" s="5" t="n"/>
      <c r="B167" s="5" t="n"/>
      <c r="C167" s="6">
        <f>IF(B167="","",IFERROR(INDEX(器材清單!B:B,MATCH(B167,器材清單!A:A,0)),"查無此編號"))</f>
        <v/>
      </c>
      <c r="D167" s="5" t="n"/>
      <c r="E167" s="5" t="n"/>
      <c r="F167" s="5" t="n"/>
      <c r="G167" s="5" t="n"/>
      <c r="H167" s="7" t="n"/>
      <c r="I167" s="7" t="n"/>
      <c r="J167" s="7" t="n"/>
      <c r="K167" s="5" t="n"/>
      <c r="L167" s="5" t="n"/>
      <c r="M167" s="5" t="n"/>
      <c r="N167" s="6">
        <f>IF(A167="","",IF(J167&lt;&gt;"","已歸還",IF(H167&gt;TODAY(),"已預約",IF(I167&lt;TODAY(),"逾期","借出中"))))</f>
        <v/>
      </c>
      <c r="O167" s="6">
        <f>IF(N167="逾期",TODAY()-I167,"")</f>
        <v/>
      </c>
    </row>
    <row r="168">
      <c r="A168" s="5" t="n"/>
      <c r="B168" s="5" t="n"/>
      <c r="C168" s="6">
        <f>IF(B168="","",IFERROR(INDEX(器材清單!B:B,MATCH(B168,器材清單!A:A,0)),"查無此編號"))</f>
        <v/>
      </c>
      <c r="D168" s="5" t="n"/>
      <c r="E168" s="5" t="n"/>
      <c r="F168" s="5" t="n"/>
      <c r="G168" s="5" t="n"/>
      <c r="H168" s="7" t="n"/>
      <c r="I168" s="7" t="n"/>
      <c r="J168" s="7" t="n"/>
      <c r="K168" s="5" t="n"/>
      <c r="L168" s="5" t="n"/>
      <c r="M168" s="5" t="n"/>
      <c r="N168" s="6">
        <f>IF(A168="","",IF(J168&lt;&gt;"","已歸還",IF(H168&gt;TODAY(),"已預約",IF(I168&lt;TODAY(),"逾期","借出中"))))</f>
        <v/>
      </c>
      <c r="O168" s="6">
        <f>IF(N168="逾期",TODAY()-I168,"")</f>
        <v/>
      </c>
    </row>
    <row r="169">
      <c r="A169" s="5" t="n"/>
      <c r="B169" s="5" t="n"/>
      <c r="C169" s="6">
        <f>IF(B169="","",IFERROR(INDEX(器材清單!B:B,MATCH(B169,器材清單!A:A,0)),"查無此編號"))</f>
        <v/>
      </c>
      <c r="D169" s="5" t="n"/>
      <c r="E169" s="5" t="n"/>
      <c r="F169" s="5" t="n"/>
      <c r="G169" s="5" t="n"/>
      <c r="H169" s="7" t="n"/>
      <c r="I169" s="7" t="n"/>
      <c r="J169" s="7" t="n"/>
      <c r="K169" s="5" t="n"/>
      <c r="L169" s="5" t="n"/>
      <c r="M169" s="5" t="n"/>
      <c r="N169" s="6">
        <f>IF(A169="","",IF(J169&lt;&gt;"","已歸還",IF(H169&gt;TODAY(),"已預約",IF(I169&lt;TODAY(),"逾期","借出中"))))</f>
        <v/>
      </c>
      <c r="O169" s="6">
        <f>IF(N169="逾期",TODAY()-I169,"")</f>
        <v/>
      </c>
    </row>
    <row r="170">
      <c r="A170" s="5" t="n"/>
      <c r="B170" s="5" t="n"/>
      <c r="C170" s="6">
        <f>IF(B170="","",IFERROR(INDEX(器材清單!B:B,MATCH(B170,器材清單!A:A,0)),"查無此編號"))</f>
        <v/>
      </c>
      <c r="D170" s="5" t="n"/>
      <c r="E170" s="5" t="n"/>
      <c r="F170" s="5" t="n"/>
      <c r="G170" s="5" t="n"/>
      <c r="H170" s="7" t="n"/>
      <c r="I170" s="7" t="n"/>
      <c r="J170" s="7" t="n"/>
      <c r="K170" s="5" t="n"/>
      <c r="L170" s="5" t="n"/>
      <c r="M170" s="5" t="n"/>
      <c r="N170" s="6">
        <f>IF(A170="","",IF(J170&lt;&gt;"","已歸還",IF(H170&gt;TODAY(),"已預約",IF(I170&lt;TODAY(),"逾期","借出中"))))</f>
        <v/>
      </c>
      <c r="O170" s="6">
        <f>IF(N170="逾期",TODAY()-I170,"")</f>
        <v/>
      </c>
    </row>
    <row r="171">
      <c r="A171" s="5" t="n"/>
      <c r="B171" s="5" t="n"/>
      <c r="C171" s="6">
        <f>IF(B171="","",IFERROR(INDEX(器材清單!B:B,MATCH(B171,器材清單!A:A,0)),"查無此編號"))</f>
        <v/>
      </c>
      <c r="D171" s="5" t="n"/>
      <c r="E171" s="5" t="n"/>
      <c r="F171" s="5" t="n"/>
      <c r="G171" s="5" t="n"/>
      <c r="H171" s="7" t="n"/>
      <c r="I171" s="7" t="n"/>
      <c r="J171" s="7" t="n"/>
      <c r="K171" s="5" t="n"/>
      <c r="L171" s="5" t="n"/>
      <c r="M171" s="5" t="n"/>
      <c r="N171" s="6">
        <f>IF(A171="","",IF(J171&lt;&gt;"","已歸還",IF(H171&gt;TODAY(),"已預約",IF(I171&lt;TODAY(),"逾期","借出中"))))</f>
        <v/>
      </c>
      <c r="O171" s="6">
        <f>IF(N171="逾期",TODAY()-I171,"")</f>
        <v/>
      </c>
    </row>
    <row r="172">
      <c r="A172" s="5" t="n"/>
      <c r="B172" s="5" t="n"/>
      <c r="C172" s="6">
        <f>IF(B172="","",IFERROR(INDEX(器材清單!B:B,MATCH(B172,器材清單!A:A,0)),"查無此編號"))</f>
        <v/>
      </c>
      <c r="D172" s="5" t="n"/>
      <c r="E172" s="5" t="n"/>
      <c r="F172" s="5" t="n"/>
      <c r="G172" s="5" t="n"/>
      <c r="H172" s="7" t="n"/>
      <c r="I172" s="7" t="n"/>
      <c r="J172" s="7" t="n"/>
      <c r="K172" s="5" t="n"/>
      <c r="L172" s="5" t="n"/>
      <c r="M172" s="5" t="n"/>
      <c r="N172" s="6">
        <f>IF(A172="","",IF(J172&lt;&gt;"","已歸還",IF(H172&gt;TODAY(),"已預約",IF(I172&lt;TODAY(),"逾期","借出中"))))</f>
        <v/>
      </c>
      <c r="O172" s="6">
        <f>IF(N172="逾期",TODAY()-I172,"")</f>
        <v/>
      </c>
    </row>
    <row r="173">
      <c r="A173" s="5" t="n"/>
      <c r="B173" s="5" t="n"/>
      <c r="C173" s="6">
        <f>IF(B173="","",IFERROR(INDEX(器材清單!B:B,MATCH(B173,器材清單!A:A,0)),"查無此編號"))</f>
        <v/>
      </c>
      <c r="D173" s="5" t="n"/>
      <c r="E173" s="5" t="n"/>
      <c r="F173" s="5" t="n"/>
      <c r="G173" s="5" t="n"/>
      <c r="H173" s="7" t="n"/>
      <c r="I173" s="7" t="n"/>
      <c r="J173" s="7" t="n"/>
      <c r="K173" s="5" t="n"/>
      <c r="L173" s="5" t="n"/>
      <c r="M173" s="5" t="n"/>
      <c r="N173" s="6">
        <f>IF(A173="","",IF(J173&lt;&gt;"","已歸還",IF(H173&gt;TODAY(),"已預約",IF(I173&lt;TODAY(),"逾期","借出中"))))</f>
        <v/>
      </c>
      <c r="O173" s="6">
        <f>IF(N173="逾期",TODAY()-I173,"")</f>
        <v/>
      </c>
    </row>
    <row r="174">
      <c r="A174" s="5" t="n"/>
      <c r="B174" s="5" t="n"/>
      <c r="C174" s="6">
        <f>IF(B174="","",IFERROR(INDEX(器材清單!B:B,MATCH(B174,器材清單!A:A,0)),"查無此編號"))</f>
        <v/>
      </c>
      <c r="D174" s="5" t="n"/>
      <c r="E174" s="5" t="n"/>
      <c r="F174" s="5" t="n"/>
      <c r="G174" s="5" t="n"/>
      <c r="H174" s="7" t="n"/>
      <c r="I174" s="7" t="n"/>
      <c r="J174" s="7" t="n"/>
      <c r="K174" s="5" t="n"/>
      <c r="L174" s="5" t="n"/>
      <c r="M174" s="5" t="n"/>
      <c r="N174" s="6">
        <f>IF(A174="","",IF(J174&lt;&gt;"","已歸還",IF(H174&gt;TODAY(),"已預約",IF(I174&lt;TODAY(),"逾期","借出中"))))</f>
        <v/>
      </c>
      <c r="O174" s="6">
        <f>IF(N174="逾期",TODAY()-I174,"")</f>
        <v/>
      </c>
    </row>
    <row r="175">
      <c r="A175" s="5" t="n"/>
      <c r="B175" s="5" t="n"/>
      <c r="C175" s="6">
        <f>IF(B175="","",IFERROR(INDEX(器材清單!B:B,MATCH(B175,器材清單!A:A,0)),"查無此編號"))</f>
        <v/>
      </c>
      <c r="D175" s="5" t="n"/>
      <c r="E175" s="5" t="n"/>
      <c r="F175" s="5" t="n"/>
      <c r="G175" s="5" t="n"/>
      <c r="H175" s="7" t="n"/>
      <c r="I175" s="7" t="n"/>
      <c r="J175" s="7" t="n"/>
      <c r="K175" s="5" t="n"/>
      <c r="L175" s="5" t="n"/>
      <c r="M175" s="5" t="n"/>
      <c r="N175" s="6">
        <f>IF(A175="","",IF(J175&lt;&gt;"","已歸還",IF(H175&gt;TODAY(),"已預約",IF(I175&lt;TODAY(),"逾期","借出中"))))</f>
        <v/>
      </c>
      <c r="O175" s="6">
        <f>IF(N175="逾期",TODAY()-I175,"")</f>
        <v/>
      </c>
    </row>
    <row r="176">
      <c r="A176" s="5" t="n"/>
      <c r="B176" s="5" t="n"/>
      <c r="C176" s="6">
        <f>IF(B176="","",IFERROR(INDEX(器材清單!B:B,MATCH(B176,器材清單!A:A,0)),"查無此編號"))</f>
        <v/>
      </c>
      <c r="D176" s="5" t="n"/>
      <c r="E176" s="5" t="n"/>
      <c r="F176" s="5" t="n"/>
      <c r="G176" s="5" t="n"/>
      <c r="H176" s="7" t="n"/>
      <c r="I176" s="7" t="n"/>
      <c r="J176" s="7" t="n"/>
      <c r="K176" s="5" t="n"/>
      <c r="L176" s="5" t="n"/>
      <c r="M176" s="5" t="n"/>
      <c r="N176" s="6">
        <f>IF(A176="","",IF(J176&lt;&gt;"","已歸還",IF(H176&gt;TODAY(),"已預約",IF(I176&lt;TODAY(),"逾期","借出中"))))</f>
        <v/>
      </c>
      <c r="O176" s="6">
        <f>IF(N176="逾期",TODAY()-I176,"")</f>
        <v/>
      </c>
    </row>
    <row r="177">
      <c r="A177" s="5" t="n"/>
      <c r="B177" s="5" t="n"/>
      <c r="C177" s="6">
        <f>IF(B177="","",IFERROR(INDEX(器材清單!B:B,MATCH(B177,器材清單!A:A,0)),"查無此編號"))</f>
        <v/>
      </c>
      <c r="D177" s="5" t="n"/>
      <c r="E177" s="5" t="n"/>
      <c r="F177" s="5" t="n"/>
      <c r="G177" s="5" t="n"/>
      <c r="H177" s="7" t="n"/>
      <c r="I177" s="7" t="n"/>
      <c r="J177" s="7" t="n"/>
      <c r="K177" s="5" t="n"/>
      <c r="L177" s="5" t="n"/>
      <c r="M177" s="5" t="n"/>
      <c r="N177" s="6">
        <f>IF(A177="","",IF(J177&lt;&gt;"","已歸還",IF(H177&gt;TODAY(),"已預約",IF(I177&lt;TODAY(),"逾期","借出中"))))</f>
        <v/>
      </c>
      <c r="O177" s="6">
        <f>IF(N177="逾期",TODAY()-I177,"")</f>
        <v/>
      </c>
    </row>
    <row r="178">
      <c r="A178" s="5" t="n"/>
      <c r="B178" s="5" t="n"/>
      <c r="C178" s="6">
        <f>IF(B178="","",IFERROR(INDEX(器材清單!B:B,MATCH(B178,器材清單!A:A,0)),"查無此編號"))</f>
        <v/>
      </c>
      <c r="D178" s="5" t="n"/>
      <c r="E178" s="5" t="n"/>
      <c r="F178" s="5" t="n"/>
      <c r="G178" s="5" t="n"/>
      <c r="H178" s="7" t="n"/>
      <c r="I178" s="7" t="n"/>
      <c r="J178" s="7" t="n"/>
      <c r="K178" s="5" t="n"/>
      <c r="L178" s="5" t="n"/>
      <c r="M178" s="5" t="n"/>
      <c r="N178" s="6">
        <f>IF(A178="","",IF(J178&lt;&gt;"","已歸還",IF(H178&gt;TODAY(),"已預約",IF(I178&lt;TODAY(),"逾期","借出中"))))</f>
        <v/>
      </c>
      <c r="O178" s="6">
        <f>IF(N178="逾期",TODAY()-I178,"")</f>
        <v/>
      </c>
    </row>
    <row r="179">
      <c r="A179" s="5" t="n"/>
      <c r="B179" s="5" t="n"/>
      <c r="C179" s="6">
        <f>IF(B179="","",IFERROR(INDEX(器材清單!B:B,MATCH(B179,器材清單!A:A,0)),"查無此編號"))</f>
        <v/>
      </c>
      <c r="D179" s="5" t="n"/>
      <c r="E179" s="5" t="n"/>
      <c r="F179" s="5" t="n"/>
      <c r="G179" s="5" t="n"/>
      <c r="H179" s="7" t="n"/>
      <c r="I179" s="7" t="n"/>
      <c r="J179" s="7" t="n"/>
      <c r="K179" s="5" t="n"/>
      <c r="L179" s="5" t="n"/>
      <c r="M179" s="5" t="n"/>
      <c r="N179" s="6">
        <f>IF(A179="","",IF(J179&lt;&gt;"","已歸還",IF(H179&gt;TODAY(),"已預約",IF(I179&lt;TODAY(),"逾期","借出中"))))</f>
        <v/>
      </c>
      <c r="O179" s="6">
        <f>IF(N179="逾期",TODAY()-I179,"")</f>
        <v/>
      </c>
    </row>
    <row r="180">
      <c r="A180" s="5" t="n"/>
      <c r="B180" s="5" t="n"/>
      <c r="C180" s="6">
        <f>IF(B180="","",IFERROR(INDEX(器材清單!B:B,MATCH(B180,器材清單!A:A,0)),"查無此編號"))</f>
        <v/>
      </c>
      <c r="D180" s="5" t="n"/>
      <c r="E180" s="5" t="n"/>
      <c r="F180" s="5" t="n"/>
      <c r="G180" s="5" t="n"/>
      <c r="H180" s="7" t="n"/>
      <c r="I180" s="7" t="n"/>
      <c r="J180" s="7" t="n"/>
      <c r="K180" s="5" t="n"/>
      <c r="L180" s="5" t="n"/>
      <c r="M180" s="5" t="n"/>
      <c r="N180" s="6">
        <f>IF(A180="","",IF(J180&lt;&gt;"","已歸還",IF(H180&gt;TODAY(),"已預約",IF(I180&lt;TODAY(),"逾期","借出中"))))</f>
        <v/>
      </c>
      <c r="O180" s="6">
        <f>IF(N180="逾期",TODAY()-I180,"")</f>
        <v/>
      </c>
    </row>
    <row r="181">
      <c r="A181" s="5" t="n"/>
      <c r="B181" s="5" t="n"/>
      <c r="C181" s="6">
        <f>IF(B181="","",IFERROR(INDEX(器材清單!B:B,MATCH(B181,器材清單!A:A,0)),"查無此編號"))</f>
        <v/>
      </c>
      <c r="D181" s="5" t="n"/>
      <c r="E181" s="5" t="n"/>
      <c r="F181" s="5" t="n"/>
      <c r="G181" s="5" t="n"/>
      <c r="H181" s="7" t="n"/>
      <c r="I181" s="7" t="n"/>
      <c r="J181" s="7" t="n"/>
      <c r="K181" s="5" t="n"/>
      <c r="L181" s="5" t="n"/>
      <c r="M181" s="5" t="n"/>
      <c r="N181" s="6">
        <f>IF(A181="","",IF(J181&lt;&gt;"","已歸還",IF(H181&gt;TODAY(),"已預約",IF(I181&lt;TODAY(),"逾期","借出中"))))</f>
        <v/>
      </c>
      <c r="O181" s="6">
        <f>IF(N181="逾期",TODAY()-I181,"")</f>
        <v/>
      </c>
    </row>
    <row r="182">
      <c r="A182" s="5" t="n"/>
      <c r="B182" s="5" t="n"/>
      <c r="C182" s="6">
        <f>IF(B182="","",IFERROR(INDEX(器材清單!B:B,MATCH(B182,器材清單!A:A,0)),"查無此編號"))</f>
        <v/>
      </c>
      <c r="D182" s="5" t="n"/>
      <c r="E182" s="5" t="n"/>
      <c r="F182" s="5" t="n"/>
      <c r="G182" s="5" t="n"/>
      <c r="H182" s="7" t="n"/>
      <c r="I182" s="7" t="n"/>
      <c r="J182" s="7" t="n"/>
      <c r="K182" s="5" t="n"/>
      <c r="L182" s="5" t="n"/>
      <c r="M182" s="5" t="n"/>
      <c r="N182" s="6">
        <f>IF(A182="","",IF(J182&lt;&gt;"","已歸還",IF(H182&gt;TODAY(),"已預約",IF(I182&lt;TODAY(),"逾期","借出中"))))</f>
        <v/>
      </c>
      <c r="O182" s="6">
        <f>IF(N182="逾期",TODAY()-I182,"")</f>
        <v/>
      </c>
    </row>
    <row r="183">
      <c r="A183" s="5" t="n"/>
      <c r="B183" s="5" t="n"/>
      <c r="C183" s="6">
        <f>IF(B183="","",IFERROR(INDEX(器材清單!B:B,MATCH(B183,器材清單!A:A,0)),"查無此編號"))</f>
        <v/>
      </c>
      <c r="D183" s="5" t="n"/>
      <c r="E183" s="5" t="n"/>
      <c r="F183" s="5" t="n"/>
      <c r="G183" s="5" t="n"/>
      <c r="H183" s="7" t="n"/>
      <c r="I183" s="7" t="n"/>
      <c r="J183" s="7" t="n"/>
      <c r="K183" s="5" t="n"/>
      <c r="L183" s="5" t="n"/>
      <c r="M183" s="5" t="n"/>
      <c r="N183" s="6">
        <f>IF(A183="","",IF(J183&lt;&gt;"","已歸還",IF(H183&gt;TODAY(),"已預約",IF(I183&lt;TODAY(),"逾期","借出中"))))</f>
        <v/>
      </c>
      <c r="O183" s="6">
        <f>IF(N183="逾期",TODAY()-I183,"")</f>
        <v/>
      </c>
    </row>
    <row r="184">
      <c r="A184" s="5" t="n"/>
      <c r="B184" s="5" t="n"/>
      <c r="C184" s="6">
        <f>IF(B184="","",IFERROR(INDEX(器材清單!B:B,MATCH(B184,器材清單!A:A,0)),"查無此編號"))</f>
        <v/>
      </c>
      <c r="D184" s="5" t="n"/>
      <c r="E184" s="5" t="n"/>
      <c r="F184" s="5" t="n"/>
      <c r="G184" s="5" t="n"/>
      <c r="H184" s="7" t="n"/>
      <c r="I184" s="7" t="n"/>
      <c r="J184" s="7" t="n"/>
      <c r="K184" s="5" t="n"/>
      <c r="L184" s="5" t="n"/>
      <c r="M184" s="5" t="n"/>
      <c r="N184" s="6">
        <f>IF(A184="","",IF(J184&lt;&gt;"","已歸還",IF(H184&gt;TODAY(),"已預約",IF(I184&lt;TODAY(),"逾期","借出中"))))</f>
        <v/>
      </c>
      <c r="O184" s="6">
        <f>IF(N184="逾期",TODAY()-I184,"")</f>
        <v/>
      </c>
    </row>
    <row r="185">
      <c r="A185" s="5" t="n"/>
      <c r="B185" s="5" t="n"/>
      <c r="C185" s="6">
        <f>IF(B185="","",IFERROR(INDEX(器材清單!B:B,MATCH(B185,器材清單!A:A,0)),"查無此編號"))</f>
        <v/>
      </c>
      <c r="D185" s="5" t="n"/>
      <c r="E185" s="5" t="n"/>
      <c r="F185" s="5" t="n"/>
      <c r="G185" s="5" t="n"/>
      <c r="H185" s="7" t="n"/>
      <c r="I185" s="7" t="n"/>
      <c r="J185" s="7" t="n"/>
      <c r="K185" s="5" t="n"/>
      <c r="L185" s="5" t="n"/>
      <c r="M185" s="5" t="n"/>
      <c r="N185" s="6">
        <f>IF(A185="","",IF(J185&lt;&gt;"","已歸還",IF(H185&gt;TODAY(),"已預約",IF(I185&lt;TODAY(),"逾期","借出中"))))</f>
        <v/>
      </c>
      <c r="O185" s="6">
        <f>IF(N185="逾期",TODAY()-I185,"")</f>
        <v/>
      </c>
    </row>
    <row r="186">
      <c r="A186" s="5" t="n"/>
      <c r="B186" s="5" t="n"/>
      <c r="C186" s="6">
        <f>IF(B186="","",IFERROR(INDEX(器材清單!B:B,MATCH(B186,器材清單!A:A,0)),"查無此編號"))</f>
        <v/>
      </c>
      <c r="D186" s="5" t="n"/>
      <c r="E186" s="5" t="n"/>
      <c r="F186" s="5" t="n"/>
      <c r="G186" s="5" t="n"/>
      <c r="H186" s="7" t="n"/>
      <c r="I186" s="7" t="n"/>
      <c r="J186" s="7" t="n"/>
      <c r="K186" s="5" t="n"/>
      <c r="L186" s="5" t="n"/>
      <c r="M186" s="5" t="n"/>
      <c r="N186" s="6">
        <f>IF(A186="","",IF(J186&lt;&gt;"","已歸還",IF(H186&gt;TODAY(),"已預約",IF(I186&lt;TODAY(),"逾期","借出中"))))</f>
        <v/>
      </c>
      <c r="O186" s="6">
        <f>IF(N186="逾期",TODAY()-I186,"")</f>
        <v/>
      </c>
    </row>
    <row r="187">
      <c r="A187" s="5" t="n"/>
      <c r="B187" s="5" t="n"/>
      <c r="C187" s="6">
        <f>IF(B187="","",IFERROR(INDEX(器材清單!B:B,MATCH(B187,器材清單!A:A,0)),"查無此編號"))</f>
        <v/>
      </c>
      <c r="D187" s="5" t="n"/>
      <c r="E187" s="5" t="n"/>
      <c r="F187" s="5" t="n"/>
      <c r="G187" s="5" t="n"/>
      <c r="H187" s="7" t="n"/>
      <c r="I187" s="7" t="n"/>
      <c r="J187" s="7" t="n"/>
      <c r="K187" s="5" t="n"/>
      <c r="L187" s="5" t="n"/>
      <c r="M187" s="5" t="n"/>
      <c r="N187" s="6">
        <f>IF(A187="","",IF(J187&lt;&gt;"","已歸還",IF(H187&gt;TODAY(),"已預約",IF(I187&lt;TODAY(),"逾期","借出中"))))</f>
        <v/>
      </c>
      <c r="O187" s="6">
        <f>IF(N187="逾期",TODAY()-I187,"")</f>
        <v/>
      </c>
    </row>
    <row r="188">
      <c r="A188" s="5" t="n"/>
      <c r="B188" s="5" t="n"/>
      <c r="C188" s="6">
        <f>IF(B188="","",IFERROR(INDEX(器材清單!B:B,MATCH(B188,器材清單!A:A,0)),"查無此編號"))</f>
        <v/>
      </c>
      <c r="D188" s="5" t="n"/>
      <c r="E188" s="5" t="n"/>
      <c r="F188" s="5" t="n"/>
      <c r="G188" s="5" t="n"/>
      <c r="H188" s="7" t="n"/>
      <c r="I188" s="7" t="n"/>
      <c r="J188" s="7" t="n"/>
      <c r="K188" s="5" t="n"/>
      <c r="L188" s="5" t="n"/>
      <c r="M188" s="5" t="n"/>
      <c r="N188" s="6">
        <f>IF(A188="","",IF(J188&lt;&gt;"","已歸還",IF(H188&gt;TODAY(),"已預約",IF(I188&lt;TODAY(),"逾期","借出中"))))</f>
        <v/>
      </c>
      <c r="O188" s="6">
        <f>IF(N188="逾期",TODAY()-I188,"")</f>
        <v/>
      </c>
    </row>
    <row r="189">
      <c r="A189" s="5" t="n"/>
      <c r="B189" s="5" t="n"/>
      <c r="C189" s="6">
        <f>IF(B189="","",IFERROR(INDEX(器材清單!B:B,MATCH(B189,器材清單!A:A,0)),"查無此編號"))</f>
        <v/>
      </c>
      <c r="D189" s="5" t="n"/>
      <c r="E189" s="5" t="n"/>
      <c r="F189" s="5" t="n"/>
      <c r="G189" s="5" t="n"/>
      <c r="H189" s="7" t="n"/>
      <c r="I189" s="7" t="n"/>
      <c r="J189" s="7" t="n"/>
      <c r="K189" s="5" t="n"/>
      <c r="L189" s="5" t="n"/>
      <c r="M189" s="5" t="n"/>
      <c r="N189" s="6">
        <f>IF(A189="","",IF(J189&lt;&gt;"","已歸還",IF(H189&gt;TODAY(),"已預約",IF(I189&lt;TODAY(),"逾期","借出中"))))</f>
        <v/>
      </c>
      <c r="O189" s="6">
        <f>IF(N189="逾期",TODAY()-I189,"")</f>
        <v/>
      </c>
    </row>
    <row r="190">
      <c r="A190" s="5" t="n"/>
      <c r="B190" s="5" t="n"/>
      <c r="C190" s="6">
        <f>IF(B190="","",IFERROR(INDEX(器材清單!B:B,MATCH(B190,器材清單!A:A,0)),"查無此編號"))</f>
        <v/>
      </c>
      <c r="D190" s="5" t="n"/>
      <c r="E190" s="5" t="n"/>
      <c r="F190" s="5" t="n"/>
      <c r="G190" s="5" t="n"/>
      <c r="H190" s="7" t="n"/>
      <c r="I190" s="7" t="n"/>
      <c r="J190" s="7" t="n"/>
      <c r="K190" s="5" t="n"/>
      <c r="L190" s="5" t="n"/>
      <c r="M190" s="5" t="n"/>
      <c r="N190" s="6">
        <f>IF(A190="","",IF(J190&lt;&gt;"","已歸還",IF(H190&gt;TODAY(),"已預約",IF(I190&lt;TODAY(),"逾期","借出中"))))</f>
        <v/>
      </c>
      <c r="O190" s="6">
        <f>IF(N190="逾期",TODAY()-I190,"")</f>
        <v/>
      </c>
    </row>
    <row r="191">
      <c r="A191" s="5" t="n"/>
      <c r="B191" s="5" t="n"/>
      <c r="C191" s="6">
        <f>IF(B191="","",IFERROR(INDEX(器材清單!B:B,MATCH(B191,器材清單!A:A,0)),"查無此編號"))</f>
        <v/>
      </c>
      <c r="D191" s="5" t="n"/>
      <c r="E191" s="5" t="n"/>
      <c r="F191" s="5" t="n"/>
      <c r="G191" s="5" t="n"/>
      <c r="H191" s="7" t="n"/>
      <c r="I191" s="7" t="n"/>
      <c r="J191" s="7" t="n"/>
      <c r="K191" s="5" t="n"/>
      <c r="L191" s="5" t="n"/>
      <c r="M191" s="5" t="n"/>
      <c r="N191" s="6">
        <f>IF(A191="","",IF(J191&lt;&gt;"","已歸還",IF(H191&gt;TODAY(),"已預約",IF(I191&lt;TODAY(),"逾期","借出中"))))</f>
        <v/>
      </c>
      <c r="O191" s="6">
        <f>IF(N191="逾期",TODAY()-I191,"")</f>
        <v/>
      </c>
    </row>
    <row r="192">
      <c r="A192" s="5" t="n"/>
      <c r="B192" s="5" t="n"/>
      <c r="C192" s="6">
        <f>IF(B192="","",IFERROR(INDEX(器材清單!B:B,MATCH(B192,器材清單!A:A,0)),"查無此編號"))</f>
        <v/>
      </c>
      <c r="D192" s="5" t="n"/>
      <c r="E192" s="5" t="n"/>
      <c r="F192" s="5" t="n"/>
      <c r="G192" s="5" t="n"/>
      <c r="H192" s="7" t="n"/>
      <c r="I192" s="7" t="n"/>
      <c r="J192" s="7" t="n"/>
      <c r="K192" s="5" t="n"/>
      <c r="L192" s="5" t="n"/>
      <c r="M192" s="5" t="n"/>
      <c r="N192" s="6">
        <f>IF(A192="","",IF(J192&lt;&gt;"","已歸還",IF(H192&gt;TODAY(),"已預約",IF(I192&lt;TODAY(),"逾期","借出中"))))</f>
        <v/>
      </c>
      <c r="O192" s="6">
        <f>IF(N192="逾期",TODAY()-I192,"")</f>
        <v/>
      </c>
    </row>
    <row r="193">
      <c r="A193" s="5" t="n"/>
      <c r="B193" s="5" t="n"/>
      <c r="C193" s="6">
        <f>IF(B193="","",IFERROR(INDEX(器材清單!B:B,MATCH(B193,器材清單!A:A,0)),"查無此編號"))</f>
        <v/>
      </c>
      <c r="D193" s="5" t="n"/>
      <c r="E193" s="5" t="n"/>
      <c r="F193" s="5" t="n"/>
      <c r="G193" s="5" t="n"/>
      <c r="H193" s="7" t="n"/>
      <c r="I193" s="7" t="n"/>
      <c r="J193" s="7" t="n"/>
      <c r="K193" s="5" t="n"/>
      <c r="L193" s="5" t="n"/>
      <c r="M193" s="5" t="n"/>
      <c r="N193" s="6">
        <f>IF(A193="","",IF(J193&lt;&gt;"","已歸還",IF(H193&gt;TODAY(),"已預約",IF(I193&lt;TODAY(),"逾期","借出中"))))</f>
        <v/>
      </c>
      <c r="O193" s="6">
        <f>IF(N193="逾期",TODAY()-I193,"")</f>
        <v/>
      </c>
    </row>
    <row r="194">
      <c r="A194" s="5" t="n"/>
      <c r="B194" s="5" t="n"/>
      <c r="C194" s="6">
        <f>IF(B194="","",IFERROR(INDEX(器材清單!B:B,MATCH(B194,器材清單!A:A,0)),"查無此編號"))</f>
        <v/>
      </c>
      <c r="D194" s="5" t="n"/>
      <c r="E194" s="5" t="n"/>
      <c r="F194" s="5" t="n"/>
      <c r="G194" s="5" t="n"/>
      <c r="H194" s="7" t="n"/>
      <c r="I194" s="7" t="n"/>
      <c r="J194" s="7" t="n"/>
      <c r="K194" s="5" t="n"/>
      <c r="L194" s="5" t="n"/>
      <c r="M194" s="5" t="n"/>
      <c r="N194" s="6">
        <f>IF(A194="","",IF(J194&lt;&gt;"","已歸還",IF(H194&gt;TODAY(),"已預約",IF(I194&lt;TODAY(),"逾期","借出中"))))</f>
        <v/>
      </c>
      <c r="O194" s="6">
        <f>IF(N194="逾期",TODAY()-I194,"")</f>
        <v/>
      </c>
    </row>
    <row r="195">
      <c r="A195" s="5" t="n"/>
      <c r="B195" s="5" t="n"/>
      <c r="C195" s="6">
        <f>IF(B195="","",IFERROR(INDEX(器材清單!B:B,MATCH(B195,器材清單!A:A,0)),"查無此編號"))</f>
        <v/>
      </c>
      <c r="D195" s="5" t="n"/>
      <c r="E195" s="5" t="n"/>
      <c r="F195" s="5" t="n"/>
      <c r="G195" s="5" t="n"/>
      <c r="H195" s="7" t="n"/>
      <c r="I195" s="7" t="n"/>
      <c r="J195" s="7" t="n"/>
      <c r="K195" s="5" t="n"/>
      <c r="L195" s="5" t="n"/>
      <c r="M195" s="5" t="n"/>
      <c r="N195" s="6">
        <f>IF(A195="","",IF(J195&lt;&gt;"","已歸還",IF(H195&gt;TODAY(),"已預約",IF(I195&lt;TODAY(),"逾期","借出中"))))</f>
        <v/>
      </c>
      <c r="O195" s="6">
        <f>IF(N195="逾期",TODAY()-I195,"")</f>
        <v/>
      </c>
    </row>
    <row r="196">
      <c r="A196" s="5" t="n"/>
      <c r="B196" s="5" t="n"/>
      <c r="C196" s="6">
        <f>IF(B196="","",IFERROR(INDEX(器材清單!B:B,MATCH(B196,器材清單!A:A,0)),"查無此編號"))</f>
        <v/>
      </c>
      <c r="D196" s="5" t="n"/>
      <c r="E196" s="5" t="n"/>
      <c r="F196" s="5" t="n"/>
      <c r="G196" s="5" t="n"/>
      <c r="H196" s="7" t="n"/>
      <c r="I196" s="7" t="n"/>
      <c r="J196" s="7" t="n"/>
      <c r="K196" s="5" t="n"/>
      <c r="L196" s="5" t="n"/>
      <c r="M196" s="5" t="n"/>
      <c r="N196" s="6">
        <f>IF(A196="","",IF(J196&lt;&gt;"","已歸還",IF(H196&gt;TODAY(),"已預約",IF(I196&lt;TODAY(),"逾期","借出中"))))</f>
        <v/>
      </c>
      <c r="O196" s="6">
        <f>IF(N196="逾期",TODAY()-I196,"")</f>
        <v/>
      </c>
    </row>
    <row r="197">
      <c r="A197" s="5" t="n"/>
      <c r="B197" s="5" t="n"/>
      <c r="C197" s="6">
        <f>IF(B197="","",IFERROR(INDEX(器材清單!B:B,MATCH(B197,器材清單!A:A,0)),"查無此編號"))</f>
        <v/>
      </c>
      <c r="D197" s="5" t="n"/>
      <c r="E197" s="5" t="n"/>
      <c r="F197" s="5" t="n"/>
      <c r="G197" s="5" t="n"/>
      <c r="H197" s="7" t="n"/>
      <c r="I197" s="7" t="n"/>
      <c r="J197" s="7" t="n"/>
      <c r="K197" s="5" t="n"/>
      <c r="L197" s="5" t="n"/>
      <c r="M197" s="5" t="n"/>
      <c r="N197" s="6">
        <f>IF(A197="","",IF(J197&lt;&gt;"","已歸還",IF(H197&gt;TODAY(),"已預約",IF(I197&lt;TODAY(),"逾期","借出中"))))</f>
        <v/>
      </c>
      <c r="O197" s="6">
        <f>IF(N197="逾期",TODAY()-I197,"")</f>
        <v/>
      </c>
    </row>
    <row r="198">
      <c r="A198" s="5" t="n"/>
      <c r="B198" s="5" t="n"/>
      <c r="C198" s="6">
        <f>IF(B198="","",IFERROR(INDEX(器材清單!B:B,MATCH(B198,器材清單!A:A,0)),"查無此編號"))</f>
        <v/>
      </c>
      <c r="D198" s="5" t="n"/>
      <c r="E198" s="5" t="n"/>
      <c r="F198" s="5" t="n"/>
      <c r="G198" s="5" t="n"/>
      <c r="H198" s="7" t="n"/>
      <c r="I198" s="7" t="n"/>
      <c r="J198" s="7" t="n"/>
      <c r="K198" s="5" t="n"/>
      <c r="L198" s="5" t="n"/>
      <c r="M198" s="5" t="n"/>
      <c r="N198" s="6">
        <f>IF(A198="","",IF(J198&lt;&gt;"","已歸還",IF(H198&gt;TODAY(),"已預約",IF(I198&lt;TODAY(),"逾期","借出中"))))</f>
        <v/>
      </c>
      <c r="O198" s="6">
        <f>IF(N198="逾期",TODAY()-I198,"")</f>
        <v/>
      </c>
    </row>
    <row r="199">
      <c r="A199" s="5" t="n"/>
      <c r="B199" s="5" t="n"/>
      <c r="C199" s="6">
        <f>IF(B199="","",IFERROR(INDEX(器材清單!B:B,MATCH(B199,器材清單!A:A,0)),"查無此編號"))</f>
        <v/>
      </c>
      <c r="D199" s="5" t="n"/>
      <c r="E199" s="5" t="n"/>
      <c r="F199" s="5" t="n"/>
      <c r="G199" s="5" t="n"/>
      <c r="H199" s="7" t="n"/>
      <c r="I199" s="7" t="n"/>
      <c r="J199" s="7" t="n"/>
      <c r="K199" s="5" t="n"/>
      <c r="L199" s="5" t="n"/>
      <c r="M199" s="5" t="n"/>
      <c r="N199" s="6">
        <f>IF(A199="","",IF(J199&lt;&gt;"","已歸還",IF(H199&gt;TODAY(),"已預約",IF(I199&lt;TODAY(),"逾期","借出中"))))</f>
        <v/>
      </c>
      <c r="O199" s="6">
        <f>IF(N199="逾期",TODAY()-I199,"")</f>
        <v/>
      </c>
    </row>
    <row r="200">
      <c r="A200" s="5" t="n"/>
      <c r="B200" s="5" t="n"/>
      <c r="C200" s="6">
        <f>IF(B200="","",IFERROR(INDEX(器材清單!B:B,MATCH(B200,器材清單!A:A,0)),"查無此編號"))</f>
        <v/>
      </c>
      <c r="D200" s="5" t="n"/>
      <c r="E200" s="5" t="n"/>
      <c r="F200" s="5" t="n"/>
      <c r="G200" s="5" t="n"/>
      <c r="H200" s="7" t="n"/>
      <c r="I200" s="7" t="n"/>
      <c r="J200" s="7" t="n"/>
      <c r="K200" s="5" t="n"/>
      <c r="L200" s="5" t="n"/>
      <c r="M200" s="5" t="n"/>
      <c r="N200" s="6">
        <f>IF(A200="","",IF(J200&lt;&gt;"","已歸還",IF(H200&gt;TODAY(),"已預約",IF(I200&lt;TODAY(),"逾期","借出中"))))</f>
        <v/>
      </c>
      <c r="O200" s="6">
        <f>IF(N200="逾期",TODAY()-I200,"")</f>
        <v/>
      </c>
    </row>
    <row r="201">
      <c r="A201" s="5" t="n"/>
      <c r="B201" s="5" t="n"/>
      <c r="C201" s="6">
        <f>IF(B201="","",IFERROR(INDEX(器材清單!B:B,MATCH(B201,器材清單!A:A,0)),"查無此編號"))</f>
        <v/>
      </c>
      <c r="D201" s="5" t="n"/>
      <c r="E201" s="5" t="n"/>
      <c r="F201" s="5" t="n"/>
      <c r="G201" s="5" t="n"/>
      <c r="H201" s="7" t="n"/>
      <c r="I201" s="7" t="n"/>
      <c r="J201" s="7" t="n"/>
      <c r="K201" s="5" t="n"/>
      <c r="L201" s="5" t="n"/>
      <c r="M201" s="5" t="n"/>
      <c r="N201" s="6">
        <f>IF(A201="","",IF(J201&lt;&gt;"","已歸還",IF(H201&gt;TODAY(),"已預約",IF(I201&lt;TODAY(),"逾期","借出中"))))</f>
        <v/>
      </c>
      <c r="O201" s="6">
        <f>IF(N201="逾期",TODAY()-I201,"")</f>
        <v/>
      </c>
    </row>
    <row r="202">
      <c r="A202" s="5" t="n"/>
      <c r="B202" s="5" t="n"/>
      <c r="C202" s="6">
        <f>IF(B202="","",IFERROR(INDEX(器材清單!B:B,MATCH(B202,器材清單!A:A,0)),"查無此編號"))</f>
        <v/>
      </c>
      <c r="D202" s="5" t="n"/>
      <c r="E202" s="5" t="n"/>
      <c r="F202" s="5" t="n"/>
      <c r="G202" s="5" t="n"/>
      <c r="H202" s="7" t="n"/>
      <c r="I202" s="7" t="n"/>
      <c r="J202" s="7" t="n"/>
      <c r="K202" s="5" t="n"/>
      <c r="L202" s="5" t="n"/>
      <c r="M202" s="5" t="n"/>
      <c r="N202" s="6">
        <f>IF(A202="","",IF(J202&lt;&gt;"","已歸還",IF(H202&gt;TODAY(),"已預約",IF(I202&lt;TODAY(),"逾期","借出中"))))</f>
        <v/>
      </c>
      <c r="O202" s="6">
        <f>IF(N202="逾期",TODAY()-I202,"")</f>
        <v/>
      </c>
    </row>
    <row r="203">
      <c r="A203" s="5" t="n"/>
      <c r="B203" s="5" t="n"/>
      <c r="C203" s="6">
        <f>IF(B203="","",IFERROR(INDEX(器材清單!B:B,MATCH(B203,器材清單!A:A,0)),"查無此編號"))</f>
        <v/>
      </c>
      <c r="D203" s="5" t="n"/>
      <c r="E203" s="5" t="n"/>
      <c r="F203" s="5" t="n"/>
      <c r="G203" s="5" t="n"/>
      <c r="H203" s="7" t="n"/>
      <c r="I203" s="7" t="n"/>
      <c r="J203" s="7" t="n"/>
      <c r="K203" s="5" t="n"/>
      <c r="L203" s="5" t="n"/>
      <c r="M203" s="5" t="n"/>
      <c r="N203" s="6">
        <f>IF(A203="","",IF(J203&lt;&gt;"","已歸還",IF(H203&gt;TODAY(),"已預約",IF(I203&lt;TODAY(),"逾期","借出中"))))</f>
        <v/>
      </c>
      <c r="O203" s="6">
        <f>IF(N203="逾期",TODAY()-I203,"")</f>
        <v/>
      </c>
    </row>
    <row r="204">
      <c r="A204" s="5" t="n"/>
      <c r="B204" s="5" t="n"/>
      <c r="C204" s="6">
        <f>IF(B204="","",IFERROR(INDEX(器材清單!B:B,MATCH(B204,器材清單!A:A,0)),"查無此編號"))</f>
        <v/>
      </c>
      <c r="D204" s="5" t="n"/>
      <c r="E204" s="5" t="n"/>
      <c r="F204" s="5" t="n"/>
      <c r="G204" s="5" t="n"/>
      <c r="H204" s="7" t="n"/>
      <c r="I204" s="7" t="n"/>
      <c r="J204" s="7" t="n"/>
      <c r="K204" s="5" t="n"/>
      <c r="L204" s="5" t="n"/>
      <c r="M204" s="5" t="n"/>
      <c r="N204" s="6">
        <f>IF(A204="","",IF(J204&lt;&gt;"","已歸還",IF(H204&gt;TODAY(),"已預約",IF(I204&lt;TODAY(),"逾期","借出中"))))</f>
        <v/>
      </c>
      <c r="O204" s="6">
        <f>IF(N204="逾期",TODAY()-I204,"")</f>
        <v/>
      </c>
    </row>
    <row r="205">
      <c r="A205" s="5" t="n"/>
      <c r="B205" s="5" t="n"/>
      <c r="C205" s="6">
        <f>IF(B205="","",IFERROR(INDEX(器材清單!B:B,MATCH(B205,器材清單!A:A,0)),"查無此編號"))</f>
        <v/>
      </c>
      <c r="D205" s="5" t="n"/>
      <c r="E205" s="5" t="n"/>
      <c r="F205" s="5" t="n"/>
      <c r="G205" s="5" t="n"/>
      <c r="H205" s="7" t="n"/>
      <c r="I205" s="7" t="n"/>
      <c r="J205" s="7" t="n"/>
      <c r="K205" s="5" t="n"/>
      <c r="L205" s="5" t="n"/>
      <c r="M205" s="5" t="n"/>
      <c r="N205" s="6">
        <f>IF(A205="","",IF(J205&lt;&gt;"","已歸還",IF(H205&gt;TODAY(),"已預約",IF(I205&lt;TODAY(),"逾期","借出中"))))</f>
        <v/>
      </c>
      <c r="O205" s="6">
        <f>IF(N205="逾期",TODAY()-I205,"")</f>
        <v/>
      </c>
    </row>
    <row r="206">
      <c r="A206" s="5" t="n"/>
      <c r="B206" s="5" t="n"/>
      <c r="C206" s="6">
        <f>IF(B206="","",IFERROR(INDEX(器材清單!B:B,MATCH(B206,器材清單!A:A,0)),"查無此編號"))</f>
        <v/>
      </c>
      <c r="D206" s="5" t="n"/>
      <c r="E206" s="5" t="n"/>
      <c r="F206" s="5" t="n"/>
      <c r="G206" s="5" t="n"/>
      <c r="H206" s="7" t="n"/>
      <c r="I206" s="7" t="n"/>
      <c r="J206" s="7" t="n"/>
      <c r="K206" s="5" t="n"/>
      <c r="L206" s="5" t="n"/>
      <c r="M206" s="5" t="n"/>
      <c r="N206" s="6">
        <f>IF(A206="","",IF(J206&lt;&gt;"","已歸還",IF(H206&gt;TODAY(),"已預約",IF(I206&lt;TODAY(),"逾期","借出中"))))</f>
        <v/>
      </c>
      <c r="O206" s="6">
        <f>IF(N206="逾期",TODAY()-I206,"")</f>
        <v/>
      </c>
    </row>
    <row r="207">
      <c r="A207" s="5" t="n"/>
      <c r="B207" s="5" t="n"/>
      <c r="C207" s="6">
        <f>IF(B207="","",IFERROR(INDEX(器材清單!B:B,MATCH(B207,器材清單!A:A,0)),"查無此編號"))</f>
        <v/>
      </c>
      <c r="D207" s="5" t="n"/>
      <c r="E207" s="5" t="n"/>
      <c r="F207" s="5" t="n"/>
      <c r="G207" s="5" t="n"/>
      <c r="H207" s="7" t="n"/>
      <c r="I207" s="7" t="n"/>
      <c r="J207" s="7" t="n"/>
      <c r="K207" s="5" t="n"/>
      <c r="L207" s="5" t="n"/>
      <c r="M207" s="5" t="n"/>
      <c r="N207" s="6">
        <f>IF(A207="","",IF(J207&lt;&gt;"","已歸還",IF(H207&gt;TODAY(),"已預約",IF(I207&lt;TODAY(),"逾期","借出中"))))</f>
        <v/>
      </c>
      <c r="O207" s="6">
        <f>IF(N207="逾期",TODAY()-I207,"")</f>
        <v/>
      </c>
    </row>
    <row r="208">
      <c r="A208" s="5" t="n"/>
      <c r="B208" s="5" t="n"/>
      <c r="C208" s="6">
        <f>IF(B208="","",IFERROR(INDEX(器材清單!B:B,MATCH(B208,器材清單!A:A,0)),"查無此編號"))</f>
        <v/>
      </c>
      <c r="D208" s="5" t="n"/>
      <c r="E208" s="5" t="n"/>
      <c r="F208" s="5" t="n"/>
      <c r="G208" s="5" t="n"/>
      <c r="H208" s="7" t="n"/>
      <c r="I208" s="7" t="n"/>
      <c r="J208" s="7" t="n"/>
      <c r="K208" s="5" t="n"/>
      <c r="L208" s="5" t="n"/>
      <c r="M208" s="5" t="n"/>
      <c r="N208" s="6">
        <f>IF(A208="","",IF(J208&lt;&gt;"","已歸還",IF(H208&gt;TODAY(),"已預約",IF(I208&lt;TODAY(),"逾期","借出中"))))</f>
        <v/>
      </c>
      <c r="O208" s="6">
        <f>IF(N208="逾期",TODAY()-I208,"")</f>
        <v/>
      </c>
    </row>
    <row r="209">
      <c r="A209" s="5" t="n"/>
      <c r="B209" s="5" t="n"/>
      <c r="C209" s="6">
        <f>IF(B209="","",IFERROR(INDEX(器材清單!B:B,MATCH(B209,器材清單!A:A,0)),"查無此編號"))</f>
        <v/>
      </c>
      <c r="D209" s="5" t="n"/>
      <c r="E209" s="5" t="n"/>
      <c r="F209" s="5" t="n"/>
      <c r="G209" s="5" t="n"/>
      <c r="H209" s="7" t="n"/>
      <c r="I209" s="7" t="n"/>
      <c r="J209" s="7" t="n"/>
      <c r="K209" s="5" t="n"/>
      <c r="L209" s="5" t="n"/>
      <c r="M209" s="5" t="n"/>
      <c r="N209" s="6">
        <f>IF(A209="","",IF(J209&lt;&gt;"","已歸還",IF(H209&gt;TODAY(),"已預約",IF(I209&lt;TODAY(),"逾期","借出中"))))</f>
        <v/>
      </c>
      <c r="O209" s="6">
        <f>IF(N209="逾期",TODAY()-I209,"")</f>
        <v/>
      </c>
    </row>
    <row r="210">
      <c r="A210" s="5" t="n"/>
      <c r="B210" s="5" t="n"/>
      <c r="C210" s="6">
        <f>IF(B210="","",IFERROR(INDEX(器材清單!B:B,MATCH(B210,器材清單!A:A,0)),"查無此編號"))</f>
        <v/>
      </c>
      <c r="D210" s="5" t="n"/>
      <c r="E210" s="5" t="n"/>
      <c r="F210" s="5" t="n"/>
      <c r="G210" s="5" t="n"/>
      <c r="H210" s="7" t="n"/>
      <c r="I210" s="7" t="n"/>
      <c r="J210" s="7" t="n"/>
      <c r="K210" s="5" t="n"/>
      <c r="L210" s="5" t="n"/>
      <c r="M210" s="5" t="n"/>
      <c r="N210" s="6">
        <f>IF(A210="","",IF(J210&lt;&gt;"","已歸還",IF(H210&gt;TODAY(),"已預約",IF(I210&lt;TODAY(),"逾期","借出中"))))</f>
        <v/>
      </c>
      <c r="O210" s="6">
        <f>IF(N210="逾期",TODAY()-I210,"")</f>
        <v/>
      </c>
    </row>
    <row r="211">
      <c r="A211" s="5" t="n"/>
      <c r="B211" s="5" t="n"/>
      <c r="C211" s="6">
        <f>IF(B211="","",IFERROR(INDEX(器材清單!B:B,MATCH(B211,器材清單!A:A,0)),"查無此編號"))</f>
        <v/>
      </c>
      <c r="D211" s="5" t="n"/>
      <c r="E211" s="5" t="n"/>
      <c r="F211" s="5" t="n"/>
      <c r="G211" s="5" t="n"/>
      <c r="H211" s="7" t="n"/>
      <c r="I211" s="7" t="n"/>
      <c r="J211" s="7" t="n"/>
      <c r="K211" s="5" t="n"/>
      <c r="L211" s="5" t="n"/>
      <c r="M211" s="5" t="n"/>
      <c r="N211" s="6">
        <f>IF(A211="","",IF(J211&lt;&gt;"","已歸還",IF(H211&gt;TODAY(),"已預約",IF(I211&lt;TODAY(),"逾期","借出中"))))</f>
        <v/>
      </c>
      <c r="O211" s="6">
        <f>IF(N211="逾期",TODAY()-I211,"")</f>
        <v/>
      </c>
    </row>
    <row r="212">
      <c r="A212" s="5" t="n"/>
      <c r="B212" s="5" t="n"/>
      <c r="C212" s="6">
        <f>IF(B212="","",IFERROR(INDEX(器材清單!B:B,MATCH(B212,器材清單!A:A,0)),"查無此編號"))</f>
        <v/>
      </c>
      <c r="D212" s="5" t="n"/>
      <c r="E212" s="5" t="n"/>
      <c r="F212" s="5" t="n"/>
      <c r="G212" s="5" t="n"/>
      <c r="H212" s="7" t="n"/>
      <c r="I212" s="7" t="n"/>
      <c r="J212" s="7" t="n"/>
      <c r="K212" s="5" t="n"/>
      <c r="L212" s="5" t="n"/>
      <c r="M212" s="5" t="n"/>
      <c r="N212" s="6">
        <f>IF(A212="","",IF(J212&lt;&gt;"","已歸還",IF(H212&gt;TODAY(),"已預約",IF(I212&lt;TODAY(),"逾期","借出中"))))</f>
        <v/>
      </c>
      <c r="O212" s="6">
        <f>IF(N212="逾期",TODAY()-I212,"")</f>
        <v/>
      </c>
    </row>
    <row r="213">
      <c r="A213" s="5" t="n"/>
      <c r="B213" s="5" t="n"/>
      <c r="C213" s="6">
        <f>IF(B213="","",IFERROR(INDEX(器材清單!B:B,MATCH(B213,器材清單!A:A,0)),"查無此編號"))</f>
        <v/>
      </c>
      <c r="D213" s="5" t="n"/>
      <c r="E213" s="5" t="n"/>
      <c r="F213" s="5" t="n"/>
      <c r="G213" s="5" t="n"/>
      <c r="H213" s="7" t="n"/>
      <c r="I213" s="7" t="n"/>
      <c r="J213" s="7" t="n"/>
      <c r="K213" s="5" t="n"/>
      <c r="L213" s="5" t="n"/>
      <c r="M213" s="5" t="n"/>
      <c r="N213" s="6">
        <f>IF(A213="","",IF(J213&lt;&gt;"","已歸還",IF(H213&gt;TODAY(),"已預約",IF(I213&lt;TODAY(),"逾期","借出中"))))</f>
        <v/>
      </c>
      <c r="O213" s="6">
        <f>IF(N213="逾期",TODAY()-I213,"")</f>
        <v/>
      </c>
    </row>
    <row r="214">
      <c r="A214" s="5" t="n"/>
      <c r="B214" s="5" t="n"/>
      <c r="C214" s="6">
        <f>IF(B214="","",IFERROR(INDEX(器材清單!B:B,MATCH(B214,器材清單!A:A,0)),"查無此編號"))</f>
        <v/>
      </c>
      <c r="D214" s="5" t="n"/>
      <c r="E214" s="5" t="n"/>
      <c r="F214" s="5" t="n"/>
      <c r="G214" s="5" t="n"/>
      <c r="H214" s="7" t="n"/>
      <c r="I214" s="7" t="n"/>
      <c r="J214" s="7" t="n"/>
      <c r="K214" s="5" t="n"/>
      <c r="L214" s="5" t="n"/>
      <c r="M214" s="5" t="n"/>
      <c r="N214" s="6">
        <f>IF(A214="","",IF(J214&lt;&gt;"","已歸還",IF(H214&gt;TODAY(),"已預約",IF(I214&lt;TODAY(),"逾期","借出中"))))</f>
        <v/>
      </c>
      <c r="O214" s="6">
        <f>IF(N214="逾期",TODAY()-I214,"")</f>
        <v/>
      </c>
    </row>
    <row r="215">
      <c r="A215" s="5" t="n"/>
      <c r="B215" s="5" t="n"/>
      <c r="C215" s="6">
        <f>IF(B215="","",IFERROR(INDEX(器材清單!B:B,MATCH(B215,器材清單!A:A,0)),"查無此編號"))</f>
        <v/>
      </c>
      <c r="D215" s="5" t="n"/>
      <c r="E215" s="5" t="n"/>
      <c r="F215" s="5" t="n"/>
      <c r="G215" s="5" t="n"/>
      <c r="H215" s="7" t="n"/>
      <c r="I215" s="7" t="n"/>
      <c r="J215" s="7" t="n"/>
      <c r="K215" s="5" t="n"/>
      <c r="L215" s="5" t="n"/>
      <c r="M215" s="5" t="n"/>
      <c r="N215" s="6">
        <f>IF(A215="","",IF(J215&lt;&gt;"","已歸還",IF(H215&gt;TODAY(),"已預約",IF(I215&lt;TODAY(),"逾期","借出中"))))</f>
        <v/>
      </c>
      <c r="O215" s="6">
        <f>IF(N215="逾期",TODAY()-I215,"")</f>
        <v/>
      </c>
    </row>
    <row r="216">
      <c r="A216" s="5" t="n"/>
      <c r="B216" s="5" t="n"/>
      <c r="C216" s="6">
        <f>IF(B216="","",IFERROR(INDEX(器材清單!B:B,MATCH(B216,器材清單!A:A,0)),"查無此編號"))</f>
        <v/>
      </c>
      <c r="D216" s="5" t="n"/>
      <c r="E216" s="5" t="n"/>
      <c r="F216" s="5" t="n"/>
      <c r="G216" s="5" t="n"/>
      <c r="H216" s="7" t="n"/>
      <c r="I216" s="7" t="n"/>
      <c r="J216" s="7" t="n"/>
      <c r="K216" s="5" t="n"/>
      <c r="L216" s="5" t="n"/>
      <c r="M216" s="5" t="n"/>
      <c r="N216" s="6">
        <f>IF(A216="","",IF(J216&lt;&gt;"","已歸還",IF(H216&gt;TODAY(),"已預約",IF(I216&lt;TODAY(),"逾期","借出中"))))</f>
        <v/>
      </c>
      <c r="O216" s="6">
        <f>IF(N216="逾期",TODAY()-I216,"")</f>
        <v/>
      </c>
    </row>
    <row r="217">
      <c r="A217" s="5" t="n"/>
      <c r="B217" s="5" t="n"/>
      <c r="C217" s="6">
        <f>IF(B217="","",IFERROR(INDEX(器材清單!B:B,MATCH(B217,器材清單!A:A,0)),"查無此編號"))</f>
        <v/>
      </c>
      <c r="D217" s="5" t="n"/>
      <c r="E217" s="5" t="n"/>
      <c r="F217" s="5" t="n"/>
      <c r="G217" s="5" t="n"/>
      <c r="H217" s="7" t="n"/>
      <c r="I217" s="7" t="n"/>
      <c r="J217" s="7" t="n"/>
      <c r="K217" s="5" t="n"/>
      <c r="L217" s="5" t="n"/>
      <c r="M217" s="5" t="n"/>
      <c r="N217" s="6">
        <f>IF(A217="","",IF(J217&lt;&gt;"","已歸還",IF(H217&gt;TODAY(),"已預約",IF(I217&lt;TODAY(),"逾期","借出中"))))</f>
        <v/>
      </c>
      <c r="O217" s="6">
        <f>IF(N217="逾期",TODAY()-I217,"")</f>
        <v/>
      </c>
    </row>
    <row r="218">
      <c r="A218" s="5" t="n"/>
      <c r="B218" s="5" t="n"/>
      <c r="C218" s="6">
        <f>IF(B218="","",IFERROR(INDEX(器材清單!B:B,MATCH(B218,器材清單!A:A,0)),"查無此編號"))</f>
        <v/>
      </c>
      <c r="D218" s="5" t="n"/>
      <c r="E218" s="5" t="n"/>
      <c r="F218" s="5" t="n"/>
      <c r="G218" s="5" t="n"/>
      <c r="H218" s="7" t="n"/>
      <c r="I218" s="7" t="n"/>
      <c r="J218" s="7" t="n"/>
      <c r="K218" s="5" t="n"/>
      <c r="L218" s="5" t="n"/>
      <c r="M218" s="5" t="n"/>
      <c r="N218" s="6">
        <f>IF(A218="","",IF(J218&lt;&gt;"","已歸還",IF(H218&gt;TODAY(),"已預約",IF(I218&lt;TODAY(),"逾期","借出中"))))</f>
        <v/>
      </c>
      <c r="O218" s="6">
        <f>IF(N218="逾期",TODAY()-I218,"")</f>
        <v/>
      </c>
    </row>
    <row r="219">
      <c r="A219" s="5" t="n"/>
      <c r="B219" s="5" t="n"/>
      <c r="C219" s="6">
        <f>IF(B219="","",IFERROR(INDEX(器材清單!B:B,MATCH(B219,器材清單!A:A,0)),"查無此編號"))</f>
        <v/>
      </c>
      <c r="D219" s="5" t="n"/>
      <c r="E219" s="5" t="n"/>
      <c r="F219" s="5" t="n"/>
      <c r="G219" s="5" t="n"/>
      <c r="H219" s="7" t="n"/>
      <c r="I219" s="7" t="n"/>
      <c r="J219" s="7" t="n"/>
      <c r="K219" s="5" t="n"/>
      <c r="L219" s="5" t="n"/>
      <c r="M219" s="5" t="n"/>
      <c r="N219" s="6">
        <f>IF(A219="","",IF(J219&lt;&gt;"","已歸還",IF(H219&gt;TODAY(),"已預約",IF(I219&lt;TODAY(),"逾期","借出中"))))</f>
        <v/>
      </c>
      <c r="O219" s="6">
        <f>IF(N219="逾期",TODAY()-I219,"")</f>
        <v/>
      </c>
    </row>
    <row r="220">
      <c r="A220" s="5" t="n"/>
      <c r="B220" s="5" t="n"/>
      <c r="C220" s="6">
        <f>IF(B220="","",IFERROR(INDEX(器材清單!B:B,MATCH(B220,器材清單!A:A,0)),"查無此編號"))</f>
        <v/>
      </c>
      <c r="D220" s="5" t="n"/>
      <c r="E220" s="5" t="n"/>
      <c r="F220" s="5" t="n"/>
      <c r="G220" s="5" t="n"/>
      <c r="H220" s="7" t="n"/>
      <c r="I220" s="7" t="n"/>
      <c r="J220" s="7" t="n"/>
      <c r="K220" s="5" t="n"/>
      <c r="L220" s="5" t="n"/>
      <c r="M220" s="5" t="n"/>
      <c r="N220" s="6">
        <f>IF(A220="","",IF(J220&lt;&gt;"","已歸還",IF(H220&gt;TODAY(),"已預約",IF(I220&lt;TODAY(),"逾期","借出中"))))</f>
        <v/>
      </c>
      <c r="O220" s="6">
        <f>IF(N220="逾期",TODAY()-I220,"")</f>
        <v/>
      </c>
    </row>
    <row r="221">
      <c r="A221" s="5" t="n"/>
      <c r="B221" s="5" t="n"/>
      <c r="C221" s="6">
        <f>IF(B221="","",IFERROR(INDEX(器材清單!B:B,MATCH(B221,器材清單!A:A,0)),"查無此編號"))</f>
        <v/>
      </c>
      <c r="D221" s="5" t="n"/>
      <c r="E221" s="5" t="n"/>
      <c r="F221" s="5" t="n"/>
      <c r="G221" s="5" t="n"/>
      <c r="H221" s="7" t="n"/>
      <c r="I221" s="7" t="n"/>
      <c r="J221" s="7" t="n"/>
      <c r="K221" s="5" t="n"/>
      <c r="L221" s="5" t="n"/>
      <c r="M221" s="5" t="n"/>
      <c r="N221" s="6">
        <f>IF(A221="","",IF(J221&lt;&gt;"","已歸還",IF(H221&gt;TODAY(),"已預約",IF(I221&lt;TODAY(),"逾期","借出中"))))</f>
        <v/>
      </c>
      <c r="O221" s="6">
        <f>IF(N221="逾期",TODAY()-I221,"")</f>
        <v/>
      </c>
    </row>
    <row r="222">
      <c r="A222" s="5" t="n"/>
      <c r="B222" s="5" t="n"/>
      <c r="C222" s="6">
        <f>IF(B222="","",IFERROR(INDEX(器材清單!B:B,MATCH(B222,器材清單!A:A,0)),"查無此編號"))</f>
        <v/>
      </c>
      <c r="D222" s="5" t="n"/>
      <c r="E222" s="5" t="n"/>
      <c r="F222" s="5" t="n"/>
      <c r="G222" s="5" t="n"/>
      <c r="H222" s="7" t="n"/>
      <c r="I222" s="7" t="n"/>
      <c r="J222" s="7" t="n"/>
      <c r="K222" s="5" t="n"/>
      <c r="L222" s="5" t="n"/>
      <c r="M222" s="5" t="n"/>
      <c r="N222" s="6">
        <f>IF(A222="","",IF(J222&lt;&gt;"","已歸還",IF(H222&gt;TODAY(),"已預約",IF(I222&lt;TODAY(),"逾期","借出中"))))</f>
        <v/>
      </c>
      <c r="O222" s="6">
        <f>IF(N222="逾期",TODAY()-I222,"")</f>
        <v/>
      </c>
    </row>
    <row r="223">
      <c r="A223" s="5" t="n"/>
      <c r="B223" s="5" t="n"/>
      <c r="C223" s="6">
        <f>IF(B223="","",IFERROR(INDEX(器材清單!B:B,MATCH(B223,器材清單!A:A,0)),"查無此編號"))</f>
        <v/>
      </c>
      <c r="D223" s="5" t="n"/>
      <c r="E223" s="5" t="n"/>
      <c r="F223" s="5" t="n"/>
      <c r="G223" s="5" t="n"/>
      <c r="H223" s="7" t="n"/>
      <c r="I223" s="7" t="n"/>
      <c r="J223" s="7" t="n"/>
      <c r="K223" s="5" t="n"/>
      <c r="L223" s="5" t="n"/>
      <c r="M223" s="5" t="n"/>
      <c r="N223" s="6">
        <f>IF(A223="","",IF(J223&lt;&gt;"","已歸還",IF(H223&gt;TODAY(),"已預約",IF(I223&lt;TODAY(),"逾期","借出中"))))</f>
        <v/>
      </c>
      <c r="O223" s="6">
        <f>IF(N223="逾期",TODAY()-I223,"")</f>
        <v/>
      </c>
    </row>
    <row r="224">
      <c r="A224" s="5" t="n"/>
      <c r="B224" s="5" t="n"/>
      <c r="C224" s="6">
        <f>IF(B224="","",IFERROR(INDEX(器材清單!B:B,MATCH(B224,器材清單!A:A,0)),"查無此編號"))</f>
        <v/>
      </c>
      <c r="D224" s="5" t="n"/>
      <c r="E224" s="5" t="n"/>
      <c r="F224" s="5" t="n"/>
      <c r="G224" s="5" t="n"/>
      <c r="H224" s="7" t="n"/>
      <c r="I224" s="7" t="n"/>
      <c r="J224" s="7" t="n"/>
      <c r="K224" s="5" t="n"/>
      <c r="L224" s="5" t="n"/>
      <c r="M224" s="5" t="n"/>
      <c r="N224" s="6">
        <f>IF(A224="","",IF(J224&lt;&gt;"","已歸還",IF(H224&gt;TODAY(),"已預約",IF(I224&lt;TODAY(),"逾期","借出中"))))</f>
        <v/>
      </c>
      <c r="O224" s="6">
        <f>IF(N224="逾期",TODAY()-I224,"")</f>
        <v/>
      </c>
    </row>
    <row r="225">
      <c r="A225" s="5" t="n"/>
      <c r="B225" s="5" t="n"/>
      <c r="C225" s="6">
        <f>IF(B225="","",IFERROR(INDEX(器材清單!B:B,MATCH(B225,器材清單!A:A,0)),"查無此編號"))</f>
        <v/>
      </c>
      <c r="D225" s="5" t="n"/>
      <c r="E225" s="5" t="n"/>
      <c r="F225" s="5" t="n"/>
      <c r="G225" s="5" t="n"/>
      <c r="H225" s="7" t="n"/>
      <c r="I225" s="7" t="n"/>
      <c r="J225" s="7" t="n"/>
      <c r="K225" s="5" t="n"/>
      <c r="L225" s="5" t="n"/>
      <c r="M225" s="5" t="n"/>
      <c r="N225" s="6">
        <f>IF(A225="","",IF(J225&lt;&gt;"","已歸還",IF(H225&gt;TODAY(),"已預約",IF(I225&lt;TODAY(),"逾期","借出中"))))</f>
        <v/>
      </c>
      <c r="O225" s="6">
        <f>IF(N225="逾期",TODAY()-I225,"")</f>
        <v/>
      </c>
    </row>
    <row r="226">
      <c r="A226" s="5" t="n"/>
      <c r="B226" s="5" t="n"/>
      <c r="C226" s="6">
        <f>IF(B226="","",IFERROR(INDEX(器材清單!B:B,MATCH(B226,器材清單!A:A,0)),"查無此編號"))</f>
        <v/>
      </c>
      <c r="D226" s="5" t="n"/>
      <c r="E226" s="5" t="n"/>
      <c r="F226" s="5" t="n"/>
      <c r="G226" s="5" t="n"/>
      <c r="H226" s="7" t="n"/>
      <c r="I226" s="7" t="n"/>
      <c r="J226" s="7" t="n"/>
      <c r="K226" s="5" t="n"/>
      <c r="L226" s="5" t="n"/>
      <c r="M226" s="5" t="n"/>
      <c r="N226" s="6">
        <f>IF(A226="","",IF(J226&lt;&gt;"","已歸還",IF(H226&gt;TODAY(),"已預約",IF(I226&lt;TODAY(),"逾期","借出中"))))</f>
        <v/>
      </c>
      <c r="O226" s="6">
        <f>IF(N226="逾期",TODAY()-I226,"")</f>
        <v/>
      </c>
    </row>
    <row r="227">
      <c r="A227" s="5" t="n"/>
      <c r="B227" s="5" t="n"/>
      <c r="C227" s="6">
        <f>IF(B227="","",IFERROR(INDEX(器材清單!B:B,MATCH(B227,器材清單!A:A,0)),"查無此編號"))</f>
        <v/>
      </c>
      <c r="D227" s="5" t="n"/>
      <c r="E227" s="5" t="n"/>
      <c r="F227" s="5" t="n"/>
      <c r="G227" s="5" t="n"/>
      <c r="H227" s="7" t="n"/>
      <c r="I227" s="7" t="n"/>
      <c r="J227" s="7" t="n"/>
      <c r="K227" s="5" t="n"/>
      <c r="L227" s="5" t="n"/>
      <c r="M227" s="5" t="n"/>
      <c r="N227" s="6">
        <f>IF(A227="","",IF(J227&lt;&gt;"","已歸還",IF(H227&gt;TODAY(),"已預約",IF(I227&lt;TODAY(),"逾期","借出中"))))</f>
        <v/>
      </c>
      <c r="O227" s="6">
        <f>IF(N227="逾期",TODAY()-I227,"")</f>
        <v/>
      </c>
    </row>
    <row r="228">
      <c r="A228" s="5" t="n"/>
      <c r="B228" s="5" t="n"/>
      <c r="C228" s="6">
        <f>IF(B228="","",IFERROR(INDEX(器材清單!B:B,MATCH(B228,器材清單!A:A,0)),"查無此編號"))</f>
        <v/>
      </c>
      <c r="D228" s="5" t="n"/>
      <c r="E228" s="5" t="n"/>
      <c r="F228" s="5" t="n"/>
      <c r="G228" s="5" t="n"/>
      <c r="H228" s="7" t="n"/>
      <c r="I228" s="7" t="n"/>
      <c r="J228" s="7" t="n"/>
      <c r="K228" s="5" t="n"/>
      <c r="L228" s="5" t="n"/>
      <c r="M228" s="5" t="n"/>
      <c r="N228" s="6">
        <f>IF(A228="","",IF(J228&lt;&gt;"","已歸還",IF(H228&gt;TODAY(),"已預約",IF(I228&lt;TODAY(),"逾期","借出中"))))</f>
        <v/>
      </c>
      <c r="O228" s="6">
        <f>IF(N228="逾期",TODAY()-I228,"")</f>
        <v/>
      </c>
    </row>
    <row r="229">
      <c r="A229" s="5" t="n"/>
      <c r="B229" s="5" t="n"/>
      <c r="C229" s="6">
        <f>IF(B229="","",IFERROR(INDEX(器材清單!B:B,MATCH(B229,器材清單!A:A,0)),"查無此編號"))</f>
        <v/>
      </c>
      <c r="D229" s="5" t="n"/>
      <c r="E229" s="5" t="n"/>
      <c r="F229" s="5" t="n"/>
      <c r="G229" s="5" t="n"/>
      <c r="H229" s="7" t="n"/>
      <c r="I229" s="7" t="n"/>
      <c r="J229" s="7" t="n"/>
      <c r="K229" s="5" t="n"/>
      <c r="L229" s="5" t="n"/>
      <c r="M229" s="5" t="n"/>
      <c r="N229" s="6">
        <f>IF(A229="","",IF(J229&lt;&gt;"","已歸還",IF(H229&gt;TODAY(),"已預約",IF(I229&lt;TODAY(),"逾期","借出中"))))</f>
        <v/>
      </c>
      <c r="O229" s="6">
        <f>IF(N229="逾期",TODAY()-I229,"")</f>
        <v/>
      </c>
    </row>
    <row r="230">
      <c r="A230" s="5" t="n"/>
      <c r="B230" s="5" t="n"/>
      <c r="C230" s="6">
        <f>IF(B230="","",IFERROR(INDEX(器材清單!B:B,MATCH(B230,器材清單!A:A,0)),"查無此編號"))</f>
        <v/>
      </c>
      <c r="D230" s="5" t="n"/>
      <c r="E230" s="5" t="n"/>
      <c r="F230" s="5" t="n"/>
      <c r="G230" s="5" t="n"/>
      <c r="H230" s="7" t="n"/>
      <c r="I230" s="7" t="n"/>
      <c r="J230" s="7" t="n"/>
      <c r="K230" s="5" t="n"/>
      <c r="L230" s="5" t="n"/>
      <c r="M230" s="5" t="n"/>
      <c r="N230" s="6">
        <f>IF(A230="","",IF(J230&lt;&gt;"","已歸還",IF(H230&gt;TODAY(),"已預約",IF(I230&lt;TODAY(),"逾期","借出中"))))</f>
        <v/>
      </c>
      <c r="O230" s="6">
        <f>IF(N230="逾期",TODAY()-I230,"")</f>
        <v/>
      </c>
    </row>
    <row r="231">
      <c r="A231" s="5" t="n"/>
      <c r="B231" s="5" t="n"/>
      <c r="C231" s="6">
        <f>IF(B231="","",IFERROR(INDEX(器材清單!B:B,MATCH(B231,器材清單!A:A,0)),"查無此編號"))</f>
        <v/>
      </c>
      <c r="D231" s="5" t="n"/>
      <c r="E231" s="5" t="n"/>
      <c r="F231" s="5" t="n"/>
      <c r="G231" s="5" t="n"/>
      <c r="H231" s="7" t="n"/>
      <c r="I231" s="7" t="n"/>
      <c r="J231" s="7" t="n"/>
      <c r="K231" s="5" t="n"/>
      <c r="L231" s="5" t="n"/>
      <c r="M231" s="5" t="n"/>
      <c r="N231" s="6">
        <f>IF(A231="","",IF(J231&lt;&gt;"","已歸還",IF(H231&gt;TODAY(),"已預約",IF(I231&lt;TODAY(),"逾期","借出中"))))</f>
        <v/>
      </c>
      <c r="O231" s="6">
        <f>IF(N231="逾期",TODAY()-I231,"")</f>
        <v/>
      </c>
    </row>
    <row r="232">
      <c r="A232" s="5" t="n"/>
      <c r="B232" s="5" t="n"/>
      <c r="C232" s="6">
        <f>IF(B232="","",IFERROR(INDEX(器材清單!B:B,MATCH(B232,器材清單!A:A,0)),"查無此編號"))</f>
        <v/>
      </c>
      <c r="D232" s="5" t="n"/>
      <c r="E232" s="5" t="n"/>
      <c r="F232" s="5" t="n"/>
      <c r="G232" s="5" t="n"/>
      <c r="H232" s="7" t="n"/>
      <c r="I232" s="7" t="n"/>
      <c r="J232" s="7" t="n"/>
      <c r="K232" s="5" t="n"/>
      <c r="L232" s="5" t="n"/>
      <c r="M232" s="5" t="n"/>
      <c r="N232" s="6">
        <f>IF(A232="","",IF(J232&lt;&gt;"","已歸還",IF(H232&gt;TODAY(),"已預約",IF(I232&lt;TODAY(),"逾期","借出中"))))</f>
        <v/>
      </c>
      <c r="O232" s="6">
        <f>IF(N232="逾期",TODAY()-I232,"")</f>
        <v/>
      </c>
    </row>
    <row r="233">
      <c r="A233" s="5" t="n"/>
      <c r="B233" s="5" t="n"/>
      <c r="C233" s="6">
        <f>IF(B233="","",IFERROR(INDEX(器材清單!B:B,MATCH(B233,器材清單!A:A,0)),"查無此編號"))</f>
        <v/>
      </c>
      <c r="D233" s="5" t="n"/>
      <c r="E233" s="5" t="n"/>
      <c r="F233" s="5" t="n"/>
      <c r="G233" s="5" t="n"/>
      <c r="H233" s="7" t="n"/>
      <c r="I233" s="7" t="n"/>
      <c r="J233" s="7" t="n"/>
      <c r="K233" s="5" t="n"/>
      <c r="L233" s="5" t="n"/>
      <c r="M233" s="5" t="n"/>
      <c r="N233" s="6">
        <f>IF(A233="","",IF(J233&lt;&gt;"","已歸還",IF(H233&gt;TODAY(),"已預約",IF(I233&lt;TODAY(),"逾期","借出中"))))</f>
        <v/>
      </c>
      <c r="O233" s="6">
        <f>IF(N233="逾期",TODAY()-I233,"")</f>
        <v/>
      </c>
    </row>
    <row r="234">
      <c r="A234" s="5" t="n"/>
      <c r="B234" s="5" t="n"/>
      <c r="C234" s="6">
        <f>IF(B234="","",IFERROR(INDEX(器材清單!B:B,MATCH(B234,器材清單!A:A,0)),"查無此編號"))</f>
        <v/>
      </c>
      <c r="D234" s="5" t="n"/>
      <c r="E234" s="5" t="n"/>
      <c r="F234" s="5" t="n"/>
      <c r="G234" s="5" t="n"/>
      <c r="H234" s="7" t="n"/>
      <c r="I234" s="7" t="n"/>
      <c r="J234" s="7" t="n"/>
      <c r="K234" s="5" t="n"/>
      <c r="L234" s="5" t="n"/>
      <c r="M234" s="5" t="n"/>
      <c r="N234" s="6">
        <f>IF(A234="","",IF(J234&lt;&gt;"","已歸還",IF(H234&gt;TODAY(),"已預約",IF(I234&lt;TODAY(),"逾期","借出中"))))</f>
        <v/>
      </c>
      <c r="O234" s="6">
        <f>IF(N234="逾期",TODAY()-I234,"")</f>
        <v/>
      </c>
    </row>
    <row r="235">
      <c r="A235" s="5" t="n"/>
      <c r="B235" s="5" t="n"/>
      <c r="C235" s="6">
        <f>IF(B235="","",IFERROR(INDEX(器材清單!B:B,MATCH(B235,器材清單!A:A,0)),"查無此編號"))</f>
        <v/>
      </c>
      <c r="D235" s="5" t="n"/>
      <c r="E235" s="5" t="n"/>
      <c r="F235" s="5" t="n"/>
      <c r="G235" s="5" t="n"/>
      <c r="H235" s="7" t="n"/>
      <c r="I235" s="7" t="n"/>
      <c r="J235" s="7" t="n"/>
      <c r="K235" s="5" t="n"/>
      <c r="L235" s="5" t="n"/>
      <c r="M235" s="5" t="n"/>
      <c r="N235" s="6">
        <f>IF(A235="","",IF(J235&lt;&gt;"","已歸還",IF(H235&gt;TODAY(),"已預約",IF(I235&lt;TODAY(),"逾期","借出中"))))</f>
        <v/>
      </c>
      <c r="O235" s="6">
        <f>IF(N235="逾期",TODAY()-I235,"")</f>
        <v/>
      </c>
    </row>
    <row r="236">
      <c r="A236" s="5" t="n"/>
      <c r="B236" s="5" t="n"/>
      <c r="C236" s="6">
        <f>IF(B236="","",IFERROR(INDEX(器材清單!B:B,MATCH(B236,器材清單!A:A,0)),"查無此編號"))</f>
        <v/>
      </c>
      <c r="D236" s="5" t="n"/>
      <c r="E236" s="5" t="n"/>
      <c r="F236" s="5" t="n"/>
      <c r="G236" s="5" t="n"/>
      <c r="H236" s="7" t="n"/>
      <c r="I236" s="7" t="n"/>
      <c r="J236" s="7" t="n"/>
      <c r="K236" s="5" t="n"/>
      <c r="L236" s="5" t="n"/>
      <c r="M236" s="5" t="n"/>
      <c r="N236" s="6">
        <f>IF(A236="","",IF(J236&lt;&gt;"","已歸還",IF(H236&gt;TODAY(),"已預約",IF(I236&lt;TODAY(),"逾期","借出中"))))</f>
        <v/>
      </c>
      <c r="O236" s="6">
        <f>IF(N236="逾期",TODAY()-I236,"")</f>
        <v/>
      </c>
    </row>
    <row r="237">
      <c r="A237" s="5" t="n"/>
      <c r="B237" s="5" t="n"/>
      <c r="C237" s="6">
        <f>IF(B237="","",IFERROR(INDEX(器材清單!B:B,MATCH(B237,器材清單!A:A,0)),"查無此編號"))</f>
        <v/>
      </c>
      <c r="D237" s="5" t="n"/>
      <c r="E237" s="5" t="n"/>
      <c r="F237" s="5" t="n"/>
      <c r="G237" s="5" t="n"/>
      <c r="H237" s="7" t="n"/>
      <c r="I237" s="7" t="n"/>
      <c r="J237" s="7" t="n"/>
      <c r="K237" s="5" t="n"/>
      <c r="L237" s="5" t="n"/>
      <c r="M237" s="5" t="n"/>
      <c r="N237" s="6">
        <f>IF(A237="","",IF(J237&lt;&gt;"","已歸還",IF(H237&gt;TODAY(),"已預約",IF(I237&lt;TODAY(),"逾期","借出中"))))</f>
        <v/>
      </c>
      <c r="O237" s="6">
        <f>IF(N237="逾期",TODAY()-I237,"")</f>
        <v/>
      </c>
    </row>
    <row r="238">
      <c r="A238" s="5" t="n"/>
      <c r="B238" s="5" t="n"/>
      <c r="C238" s="6">
        <f>IF(B238="","",IFERROR(INDEX(器材清單!B:B,MATCH(B238,器材清單!A:A,0)),"查無此編號"))</f>
        <v/>
      </c>
      <c r="D238" s="5" t="n"/>
      <c r="E238" s="5" t="n"/>
      <c r="F238" s="5" t="n"/>
      <c r="G238" s="5" t="n"/>
      <c r="H238" s="7" t="n"/>
      <c r="I238" s="7" t="n"/>
      <c r="J238" s="7" t="n"/>
      <c r="K238" s="5" t="n"/>
      <c r="L238" s="5" t="n"/>
      <c r="M238" s="5" t="n"/>
      <c r="N238" s="6">
        <f>IF(A238="","",IF(J238&lt;&gt;"","已歸還",IF(H238&gt;TODAY(),"已預約",IF(I238&lt;TODAY(),"逾期","借出中"))))</f>
        <v/>
      </c>
      <c r="O238" s="6">
        <f>IF(N238="逾期",TODAY()-I238,"")</f>
        <v/>
      </c>
    </row>
    <row r="239">
      <c r="A239" s="5" t="n"/>
      <c r="B239" s="5" t="n"/>
      <c r="C239" s="6">
        <f>IF(B239="","",IFERROR(INDEX(器材清單!B:B,MATCH(B239,器材清單!A:A,0)),"查無此編號"))</f>
        <v/>
      </c>
      <c r="D239" s="5" t="n"/>
      <c r="E239" s="5" t="n"/>
      <c r="F239" s="5" t="n"/>
      <c r="G239" s="5" t="n"/>
      <c r="H239" s="7" t="n"/>
      <c r="I239" s="7" t="n"/>
      <c r="J239" s="7" t="n"/>
      <c r="K239" s="5" t="n"/>
      <c r="L239" s="5" t="n"/>
      <c r="M239" s="5" t="n"/>
      <c r="N239" s="6">
        <f>IF(A239="","",IF(J239&lt;&gt;"","已歸還",IF(H239&gt;TODAY(),"已預約",IF(I239&lt;TODAY(),"逾期","借出中"))))</f>
        <v/>
      </c>
      <c r="O239" s="6">
        <f>IF(N239="逾期",TODAY()-I239,"")</f>
        <v/>
      </c>
    </row>
    <row r="240">
      <c r="A240" s="5" t="n"/>
      <c r="B240" s="5" t="n"/>
      <c r="C240" s="6">
        <f>IF(B240="","",IFERROR(INDEX(器材清單!B:B,MATCH(B240,器材清單!A:A,0)),"查無此編號"))</f>
        <v/>
      </c>
      <c r="D240" s="5" t="n"/>
      <c r="E240" s="5" t="n"/>
      <c r="F240" s="5" t="n"/>
      <c r="G240" s="5" t="n"/>
      <c r="H240" s="7" t="n"/>
      <c r="I240" s="7" t="n"/>
      <c r="J240" s="7" t="n"/>
      <c r="K240" s="5" t="n"/>
      <c r="L240" s="5" t="n"/>
      <c r="M240" s="5" t="n"/>
      <c r="N240" s="6">
        <f>IF(A240="","",IF(J240&lt;&gt;"","已歸還",IF(H240&gt;TODAY(),"已預約",IF(I240&lt;TODAY(),"逾期","借出中"))))</f>
        <v/>
      </c>
      <c r="O240" s="6">
        <f>IF(N240="逾期",TODAY()-I240,"")</f>
        <v/>
      </c>
    </row>
    <row r="241">
      <c r="A241" s="5" t="n"/>
      <c r="B241" s="5" t="n"/>
      <c r="C241" s="6">
        <f>IF(B241="","",IFERROR(INDEX(器材清單!B:B,MATCH(B241,器材清單!A:A,0)),"查無此編號"))</f>
        <v/>
      </c>
      <c r="D241" s="5" t="n"/>
      <c r="E241" s="5" t="n"/>
      <c r="F241" s="5" t="n"/>
      <c r="G241" s="5" t="n"/>
      <c r="H241" s="7" t="n"/>
      <c r="I241" s="7" t="n"/>
      <c r="J241" s="7" t="n"/>
      <c r="K241" s="5" t="n"/>
      <c r="L241" s="5" t="n"/>
      <c r="M241" s="5" t="n"/>
      <c r="N241" s="6">
        <f>IF(A241="","",IF(J241&lt;&gt;"","已歸還",IF(H241&gt;TODAY(),"已預約",IF(I241&lt;TODAY(),"逾期","借出中"))))</f>
        <v/>
      </c>
      <c r="O241" s="6">
        <f>IF(N241="逾期",TODAY()-I241,"")</f>
        <v/>
      </c>
    </row>
    <row r="242">
      <c r="A242" s="5" t="n"/>
      <c r="B242" s="5" t="n"/>
      <c r="C242" s="6">
        <f>IF(B242="","",IFERROR(INDEX(器材清單!B:B,MATCH(B242,器材清單!A:A,0)),"查無此編號"))</f>
        <v/>
      </c>
      <c r="D242" s="5" t="n"/>
      <c r="E242" s="5" t="n"/>
      <c r="F242" s="5" t="n"/>
      <c r="G242" s="5" t="n"/>
      <c r="H242" s="7" t="n"/>
      <c r="I242" s="7" t="n"/>
      <c r="J242" s="7" t="n"/>
      <c r="K242" s="5" t="n"/>
      <c r="L242" s="5" t="n"/>
      <c r="M242" s="5" t="n"/>
      <c r="N242" s="6">
        <f>IF(A242="","",IF(J242&lt;&gt;"","已歸還",IF(H242&gt;TODAY(),"已預約",IF(I242&lt;TODAY(),"逾期","借出中"))))</f>
        <v/>
      </c>
      <c r="O242" s="6">
        <f>IF(N242="逾期",TODAY()-I242,"")</f>
        <v/>
      </c>
    </row>
    <row r="243">
      <c r="A243" s="5" t="n"/>
      <c r="B243" s="5" t="n"/>
      <c r="C243" s="6">
        <f>IF(B243="","",IFERROR(INDEX(器材清單!B:B,MATCH(B243,器材清單!A:A,0)),"查無此編號"))</f>
        <v/>
      </c>
      <c r="D243" s="5" t="n"/>
      <c r="E243" s="5" t="n"/>
      <c r="F243" s="5" t="n"/>
      <c r="G243" s="5" t="n"/>
      <c r="H243" s="7" t="n"/>
      <c r="I243" s="7" t="n"/>
      <c r="J243" s="7" t="n"/>
      <c r="K243" s="5" t="n"/>
      <c r="L243" s="5" t="n"/>
      <c r="M243" s="5" t="n"/>
      <c r="N243" s="6">
        <f>IF(A243="","",IF(J243&lt;&gt;"","已歸還",IF(H243&gt;TODAY(),"已預約",IF(I243&lt;TODAY(),"逾期","借出中"))))</f>
        <v/>
      </c>
      <c r="O243" s="6">
        <f>IF(N243="逾期",TODAY()-I243,"")</f>
        <v/>
      </c>
    </row>
    <row r="244">
      <c r="A244" s="5" t="n"/>
      <c r="B244" s="5" t="n"/>
      <c r="C244" s="6">
        <f>IF(B244="","",IFERROR(INDEX(器材清單!B:B,MATCH(B244,器材清單!A:A,0)),"查無此編號"))</f>
        <v/>
      </c>
      <c r="D244" s="5" t="n"/>
      <c r="E244" s="5" t="n"/>
      <c r="F244" s="5" t="n"/>
      <c r="G244" s="5" t="n"/>
      <c r="H244" s="7" t="n"/>
      <c r="I244" s="7" t="n"/>
      <c r="J244" s="7" t="n"/>
      <c r="K244" s="5" t="n"/>
      <c r="L244" s="5" t="n"/>
      <c r="M244" s="5" t="n"/>
      <c r="N244" s="6">
        <f>IF(A244="","",IF(J244&lt;&gt;"","已歸還",IF(H244&gt;TODAY(),"已預約",IF(I244&lt;TODAY(),"逾期","借出中"))))</f>
        <v/>
      </c>
      <c r="O244" s="6">
        <f>IF(N244="逾期",TODAY()-I244,"")</f>
        <v/>
      </c>
    </row>
    <row r="245">
      <c r="A245" s="5" t="n"/>
      <c r="B245" s="5" t="n"/>
      <c r="C245" s="6">
        <f>IF(B245="","",IFERROR(INDEX(器材清單!B:B,MATCH(B245,器材清單!A:A,0)),"查無此編號"))</f>
        <v/>
      </c>
      <c r="D245" s="5" t="n"/>
      <c r="E245" s="5" t="n"/>
      <c r="F245" s="5" t="n"/>
      <c r="G245" s="5" t="n"/>
      <c r="H245" s="7" t="n"/>
      <c r="I245" s="7" t="n"/>
      <c r="J245" s="7" t="n"/>
      <c r="K245" s="5" t="n"/>
      <c r="L245" s="5" t="n"/>
      <c r="M245" s="5" t="n"/>
      <c r="N245" s="6">
        <f>IF(A245="","",IF(J245&lt;&gt;"","已歸還",IF(H245&gt;TODAY(),"已預約",IF(I245&lt;TODAY(),"逾期","借出中"))))</f>
        <v/>
      </c>
      <c r="O245" s="6">
        <f>IF(N245="逾期",TODAY()-I245,"")</f>
        <v/>
      </c>
    </row>
    <row r="246">
      <c r="A246" s="5" t="n"/>
      <c r="B246" s="5" t="n"/>
      <c r="C246" s="6">
        <f>IF(B246="","",IFERROR(INDEX(器材清單!B:B,MATCH(B246,器材清單!A:A,0)),"查無此編號"))</f>
        <v/>
      </c>
      <c r="D246" s="5" t="n"/>
      <c r="E246" s="5" t="n"/>
      <c r="F246" s="5" t="n"/>
      <c r="G246" s="5" t="n"/>
      <c r="H246" s="7" t="n"/>
      <c r="I246" s="7" t="n"/>
      <c r="J246" s="7" t="n"/>
      <c r="K246" s="5" t="n"/>
      <c r="L246" s="5" t="n"/>
      <c r="M246" s="5" t="n"/>
      <c r="N246" s="6">
        <f>IF(A246="","",IF(J246&lt;&gt;"","已歸還",IF(H246&gt;TODAY(),"已預約",IF(I246&lt;TODAY(),"逾期","借出中"))))</f>
        <v/>
      </c>
      <c r="O246" s="6">
        <f>IF(N246="逾期",TODAY()-I246,"")</f>
        <v/>
      </c>
    </row>
    <row r="247">
      <c r="A247" s="5" t="n"/>
      <c r="B247" s="5" t="n"/>
      <c r="C247" s="6">
        <f>IF(B247="","",IFERROR(INDEX(器材清單!B:B,MATCH(B247,器材清單!A:A,0)),"查無此編號"))</f>
        <v/>
      </c>
      <c r="D247" s="5" t="n"/>
      <c r="E247" s="5" t="n"/>
      <c r="F247" s="5" t="n"/>
      <c r="G247" s="5" t="n"/>
      <c r="H247" s="7" t="n"/>
      <c r="I247" s="7" t="n"/>
      <c r="J247" s="7" t="n"/>
      <c r="K247" s="5" t="n"/>
      <c r="L247" s="5" t="n"/>
      <c r="M247" s="5" t="n"/>
      <c r="N247" s="6">
        <f>IF(A247="","",IF(J247&lt;&gt;"","已歸還",IF(H247&gt;TODAY(),"已預約",IF(I247&lt;TODAY(),"逾期","借出中"))))</f>
        <v/>
      </c>
      <c r="O247" s="6">
        <f>IF(N247="逾期",TODAY()-I247,"")</f>
        <v/>
      </c>
    </row>
    <row r="248">
      <c r="A248" s="5" t="n"/>
      <c r="B248" s="5" t="n"/>
      <c r="C248" s="6">
        <f>IF(B248="","",IFERROR(INDEX(器材清單!B:B,MATCH(B248,器材清單!A:A,0)),"查無此編號"))</f>
        <v/>
      </c>
      <c r="D248" s="5" t="n"/>
      <c r="E248" s="5" t="n"/>
      <c r="F248" s="5" t="n"/>
      <c r="G248" s="5" t="n"/>
      <c r="H248" s="7" t="n"/>
      <c r="I248" s="7" t="n"/>
      <c r="J248" s="7" t="n"/>
      <c r="K248" s="5" t="n"/>
      <c r="L248" s="5" t="n"/>
      <c r="M248" s="5" t="n"/>
      <c r="N248" s="6">
        <f>IF(A248="","",IF(J248&lt;&gt;"","已歸還",IF(H248&gt;TODAY(),"已預約",IF(I248&lt;TODAY(),"逾期","借出中"))))</f>
        <v/>
      </c>
      <c r="O248" s="6">
        <f>IF(N248="逾期",TODAY()-I248,"")</f>
        <v/>
      </c>
    </row>
    <row r="249">
      <c r="A249" s="5" t="n"/>
      <c r="B249" s="5" t="n"/>
      <c r="C249" s="6">
        <f>IF(B249="","",IFERROR(INDEX(器材清單!B:B,MATCH(B249,器材清單!A:A,0)),"查無此編號"))</f>
        <v/>
      </c>
      <c r="D249" s="5" t="n"/>
      <c r="E249" s="5" t="n"/>
      <c r="F249" s="5" t="n"/>
      <c r="G249" s="5" t="n"/>
      <c r="H249" s="7" t="n"/>
      <c r="I249" s="7" t="n"/>
      <c r="J249" s="7" t="n"/>
      <c r="K249" s="5" t="n"/>
      <c r="L249" s="5" t="n"/>
      <c r="M249" s="5" t="n"/>
      <c r="N249" s="6">
        <f>IF(A249="","",IF(J249&lt;&gt;"","已歸還",IF(H249&gt;TODAY(),"已預約",IF(I249&lt;TODAY(),"逾期","借出中"))))</f>
        <v/>
      </c>
      <c r="O249" s="6">
        <f>IF(N249="逾期",TODAY()-I249,"")</f>
        <v/>
      </c>
    </row>
    <row r="250">
      <c r="A250" s="5" t="n"/>
      <c r="B250" s="5" t="n"/>
      <c r="C250" s="6">
        <f>IF(B250="","",IFERROR(INDEX(器材清單!B:B,MATCH(B250,器材清單!A:A,0)),"查無此編號"))</f>
        <v/>
      </c>
      <c r="D250" s="5" t="n"/>
      <c r="E250" s="5" t="n"/>
      <c r="F250" s="5" t="n"/>
      <c r="G250" s="5" t="n"/>
      <c r="H250" s="7" t="n"/>
      <c r="I250" s="7" t="n"/>
      <c r="J250" s="7" t="n"/>
      <c r="K250" s="5" t="n"/>
      <c r="L250" s="5" t="n"/>
      <c r="M250" s="5" t="n"/>
      <c r="N250" s="6">
        <f>IF(A250="","",IF(J250&lt;&gt;"","已歸還",IF(H250&gt;TODAY(),"已預約",IF(I250&lt;TODAY(),"逾期","借出中"))))</f>
        <v/>
      </c>
      <c r="O250" s="6">
        <f>IF(N250="逾期",TODAY()-I250,"")</f>
        <v/>
      </c>
    </row>
    <row r="251">
      <c r="A251" s="5" t="n"/>
      <c r="B251" s="5" t="n"/>
      <c r="C251" s="6">
        <f>IF(B251="","",IFERROR(INDEX(器材清單!B:B,MATCH(B251,器材清單!A:A,0)),"查無此編號"))</f>
        <v/>
      </c>
      <c r="D251" s="5" t="n"/>
      <c r="E251" s="5" t="n"/>
      <c r="F251" s="5" t="n"/>
      <c r="G251" s="5" t="n"/>
      <c r="H251" s="7" t="n"/>
      <c r="I251" s="7" t="n"/>
      <c r="J251" s="7" t="n"/>
      <c r="K251" s="5" t="n"/>
      <c r="L251" s="5" t="n"/>
      <c r="M251" s="5" t="n"/>
      <c r="N251" s="6">
        <f>IF(A251="","",IF(J251&lt;&gt;"","已歸還",IF(H251&gt;TODAY(),"已預約",IF(I251&lt;TODAY(),"逾期","借出中"))))</f>
        <v/>
      </c>
      <c r="O251" s="6">
        <f>IF(N251="逾期",TODAY()-I251,"")</f>
        <v/>
      </c>
    </row>
    <row r="252">
      <c r="A252" s="5" t="n"/>
      <c r="B252" s="5" t="n"/>
      <c r="C252" s="6">
        <f>IF(B252="","",IFERROR(INDEX(器材清單!B:B,MATCH(B252,器材清單!A:A,0)),"查無此編號"))</f>
        <v/>
      </c>
      <c r="D252" s="5" t="n"/>
      <c r="E252" s="5" t="n"/>
      <c r="F252" s="5" t="n"/>
      <c r="G252" s="5" t="n"/>
      <c r="H252" s="7" t="n"/>
      <c r="I252" s="7" t="n"/>
      <c r="J252" s="7" t="n"/>
      <c r="K252" s="5" t="n"/>
      <c r="L252" s="5" t="n"/>
      <c r="M252" s="5" t="n"/>
      <c r="N252" s="6">
        <f>IF(A252="","",IF(J252&lt;&gt;"","已歸還",IF(H252&gt;TODAY(),"已預約",IF(I252&lt;TODAY(),"逾期","借出中"))))</f>
        <v/>
      </c>
      <c r="O252" s="6">
        <f>IF(N252="逾期",TODAY()-I252,"")</f>
        <v/>
      </c>
    </row>
    <row r="253">
      <c r="A253" s="5" t="n"/>
      <c r="B253" s="5" t="n"/>
      <c r="C253" s="6">
        <f>IF(B253="","",IFERROR(INDEX(器材清單!B:B,MATCH(B253,器材清單!A:A,0)),"查無此編號"))</f>
        <v/>
      </c>
      <c r="D253" s="5" t="n"/>
      <c r="E253" s="5" t="n"/>
      <c r="F253" s="5" t="n"/>
      <c r="G253" s="5" t="n"/>
      <c r="H253" s="7" t="n"/>
      <c r="I253" s="7" t="n"/>
      <c r="J253" s="7" t="n"/>
      <c r="K253" s="5" t="n"/>
      <c r="L253" s="5" t="n"/>
      <c r="M253" s="5" t="n"/>
      <c r="N253" s="6">
        <f>IF(A253="","",IF(J253&lt;&gt;"","已歸還",IF(H253&gt;TODAY(),"已預約",IF(I253&lt;TODAY(),"逾期","借出中"))))</f>
        <v/>
      </c>
      <c r="O253" s="6">
        <f>IF(N253="逾期",TODAY()-I253,"")</f>
        <v/>
      </c>
    </row>
    <row r="254">
      <c r="A254" s="5" t="n"/>
      <c r="B254" s="5" t="n"/>
      <c r="C254" s="6">
        <f>IF(B254="","",IFERROR(INDEX(器材清單!B:B,MATCH(B254,器材清單!A:A,0)),"查無此編號"))</f>
        <v/>
      </c>
      <c r="D254" s="5" t="n"/>
      <c r="E254" s="5" t="n"/>
      <c r="F254" s="5" t="n"/>
      <c r="G254" s="5" t="n"/>
      <c r="H254" s="7" t="n"/>
      <c r="I254" s="7" t="n"/>
      <c r="J254" s="7" t="n"/>
      <c r="K254" s="5" t="n"/>
      <c r="L254" s="5" t="n"/>
      <c r="M254" s="5" t="n"/>
      <c r="N254" s="6">
        <f>IF(A254="","",IF(J254&lt;&gt;"","已歸還",IF(H254&gt;TODAY(),"已預約",IF(I254&lt;TODAY(),"逾期","借出中"))))</f>
        <v/>
      </c>
      <c r="O254" s="6">
        <f>IF(N254="逾期",TODAY()-I254,"")</f>
        <v/>
      </c>
    </row>
    <row r="255">
      <c r="A255" s="5" t="n"/>
      <c r="B255" s="5" t="n"/>
      <c r="C255" s="6">
        <f>IF(B255="","",IFERROR(INDEX(器材清單!B:B,MATCH(B255,器材清單!A:A,0)),"查無此編號"))</f>
        <v/>
      </c>
      <c r="D255" s="5" t="n"/>
      <c r="E255" s="5" t="n"/>
      <c r="F255" s="5" t="n"/>
      <c r="G255" s="5" t="n"/>
      <c r="H255" s="7" t="n"/>
      <c r="I255" s="7" t="n"/>
      <c r="J255" s="7" t="n"/>
      <c r="K255" s="5" t="n"/>
      <c r="L255" s="5" t="n"/>
      <c r="M255" s="5" t="n"/>
      <c r="N255" s="6">
        <f>IF(A255="","",IF(J255&lt;&gt;"","已歸還",IF(H255&gt;TODAY(),"已預約",IF(I255&lt;TODAY(),"逾期","借出中"))))</f>
        <v/>
      </c>
      <c r="O255" s="6">
        <f>IF(N255="逾期",TODAY()-I255,"")</f>
        <v/>
      </c>
    </row>
    <row r="256">
      <c r="A256" s="5" t="n"/>
      <c r="B256" s="5" t="n"/>
      <c r="C256" s="6">
        <f>IF(B256="","",IFERROR(INDEX(器材清單!B:B,MATCH(B256,器材清單!A:A,0)),"查無此編號"))</f>
        <v/>
      </c>
      <c r="D256" s="5" t="n"/>
      <c r="E256" s="5" t="n"/>
      <c r="F256" s="5" t="n"/>
      <c r="G256" s="5" t="n"/>
      <c r="H256" s="7" t="n"/>
      <c r="I256" s="7" t="n"/>
      <c r="J256" s="7" t="n"/>
      <c r="K256" s="5" t="n"/>
      <c r="L256" s="5" t="n"/>
      <c r="M256" s="5" t="n"/>
      <c r="N256" s="6">
        <f>IF(A256="","",IF(J256&lt;&gt;"","已歸還",IF(H256&gt;TODAY(),"已預約",IF(I256&lt;TODAY(),"逾期","借出中"))))</f>
        <v/>
      </c>
      <c r="O256" s="6">
        <f>IF(N256="逾期",TODAY()-I256,"")</f>
        <v/>
      </c>
    </row>
    <row r="257">
      <c r="A257" s="5" t="n"/>
      <c r="B257" s="5" t="n"/>
      <c r="C257" s="6">
        <f>IF(B257="","",IFERROR(INDEX(器材清單!B:B,MATCH(B257,器材清單!A:A,0)),"查無此編號"))</f>
        <v/>
      </c>
      <c r="D257" s="5" t="n"/>
      <c r="E257" s="5" t="n"/>
      <c r="F257" s="5" t="n"/>
      <c r="G257" s="5" t="n"/>
      <c r="H257" s="7" t="n"/>
      <c r="I257" s="7" t="n"/>
      <c r="J257" s="7" t="n"/>
      <c r="K257" s="5" t="n"/>
      <c r="L257" s="5" t="n"/>
      <c r="M257" s="5" t="n"/>
      <c r="N257" s="6">
        <f>IF(A257="","",IF(J257&lt;&gt;"","已歸還",IF(H257&gt;TODAY(),"已預約",IF(I257&lt;TODAY(),"逾期","借出中"))))</f>
        <v/>
      </c>
      <c r="O257" s="6">
        <f>IF(N257="逾期",TODAY()-I257,"")</f>
        <v/>
      </c>
    </row>
    <row r="258">
      <c r="A258" s="5" t="n"/>
      <c r="B258" s="5" t="n"/>
      <c r="C258" s="6">
        <f>IF(B258="","",IFERROR(INDEX(器材清單!B:B,MATCH(B258,器材清單!A:A,0)),"查無此編號"))</f>
        <v/>
      </c>
      <c r="D258" s="5" t="n"/>
      <c r="E258" s="5" t="n"/>
      <c r="F258" s="5" t="n"/>
      <c r="G258" s="5" t="n"/>
      <c r="H258" s="7" t="n"/>
      <c r="I258" s="7" t="n"/>
      <c r="J258" s="7" t="n"/>
      <c r="K258" s="5" t="n"/>
      <c r="L258" s="5" t="n"/>
      <c r="M258" s="5" t="n"/>
      <c r="N258" s="6">
        <f>IF(A258="","",IF(J258&lt;&gt;"","已歸還",IF(H258&gt;TODAY(),"已預約",IF(I258&lt;TODAY(),"逾期","借出中"))))</f>
        <v/>
      </c>
      <c r="O258" s="6">
        <f>IF(N258="逾期",TODAY()-I258,"")</f>
        <v/>
      </c>
    </row>
    <row r="259">
      <c r="A259" s="5" t="n"/>
      <c r="B259" s="5" t="n"/>
      <c r="C259" s="6">
        <f>IF(B259="","",IFERROR(INDEX(器材清單!B:B,MATCH(B259,器材清單!A:A,0)),"查無此編號"))</f>
        <v/>
      </c>
      <c r="D259" s="5" t="n"/>
      <c r="E259" s="5" t="n"/>
      <c r="F259" s="5" t="n"/>
      <c r="G259" s="5" t="n"/>
      <c r="H259" s="7" t="n"/>
      <c r="I259" s="7" t="n"/>
      <c r="J259" s="7" t="n"/>
      <c r="K259" s="5" t="n"/>
      <c r="L259" s="5" t="n"/>
      <c r="M259" s="5" t="n"/>
      <c r="N259" s="6">
        <f>IF(A259="","",IF(J259&lt;&gt;"","已歸還",IF(H259&gt;TODAY(),"已預約",IF(I259&lt;TODAY(),"逾期","借出中"))))</f>
        <v/>
      </c>
      <c r="O259" s="6">
        <f>IF(N259="逾期",TODAY()-I259,"")</f>
        <v/>
      </c>
    </row>
    <row r="260">
      <c r="A260" s="5" t="n"/>
      <c r="B260" s="5" t="n"/>
      <c r="C260" s="6">
        <f>IF(B260="","",IFERROR(INDEX(器材清單!B:B,MATCH(B260,器材清單!A:A,0)),"查無此編號"))</f>
        <v/>
      </c>
      <c r="D260" s="5" t="n"/>
      <c r="E260" s="5" t="n"/>
      <c r="F260" s="5" t="n"/>
      <c r="G260" s="5" t="n"/>
      <c r="H260" s="7" t="n"/>
      <c r="I260" s="7" t="n"/>
      <c r="J260" s="7" t="n"/>
      <c r="K260" s="5" t="n"/>
      <c r="L260" s="5" t="n"/>
      <c r="M260" s="5" t="n"/>
      <c r="N260" s="6">
        <f>IF(A260="","",IF(J260&lt;&gt;"","已歸還",IF(H260&gt;TODAY(),"已預約",IF(I260&lt;TODAY(),"逾期","借出中"))))</f>
        <v/>
      </c>
      <c r="O260" s="6">
        <f>IF(N260="逾期",TODAY()-I260,"")</f>
        <v/>
      </c>
    </row>
    <row r="261">
      <c r="A261" s="5" t="n"/>
      <c r="B261" s="5" t="n"/>
      <c r="C261" s="6">
        <f>IF(B261="","",IFERROR(INDEX(器材清單!B:B,MATCH(B261,器材清單!A:A,0)),"查無此編號"))</f>
        <v/>
      </c>
      <c r="D261" s="5" t="n"/>
      <c r="E261" s="5" t="n"/>
      <c r="F261" s="5" t="n"/>
      <c r="G261" s="5" t="n"/>
      <c r="H261" s="7" t="n"/>
      <c r="I261" s="7" t="n"/>
      <c r="J261" s="7" t="n"/>
      <c r="K261" s="5" t="n"/>
      <c r="L261" s="5" t="n"/>
      <c r="M261" s="5" t="n"/>
      <c r="N261" s="6">
        <f>IF(A261="","",IF(J261&lt;&gt;"","已歸還",IF(H261&gt;TODAY(),"已預約",IF(I261&lt;TODAY(),"逾期","借出中"))))</f>
        <v/>
      </c>
      <c r="O261" s="6">
        <f>IF(N261="逾期",TODAY()-I261,"")</f>
        <v/>
      </c>
    </row>
    <row r="262">
      <c r="A262" s="5" t="n"/>
      <c r="B262" s="5" t="n"/>
      <c r="C262" s="6">
        <f>IF(B262="","",IFERROR(INDEX(器材清單!B:B,MATCH(B262,器材清單!A:A,0)),"查無此編號"))</f>
        <v/>
      </c>
      <c r="D262" s="5" t="n"/>
      <c r="E262" s="5" t="n"/>
      <c r="F262" s="5" t="n"/>
      <c r="G262" s="5" t="n"/>
      <c r="H262" s="7" t="n"/>
      <c r="I262" s="7" t="n"/>
      <c r="J262" s="7" t="n"/>
      <c r="K262" s="5" t="n"/>
      <c r="L262" s="5" t="n"/>
      <c r="M262" s="5" t="n"/>
      <c r="N262" s="6">
        <f>IF(A262="","",IF(J262&lt;&gt;"","已歸還",IF(H262&gt;TODAY(),"已預約",IF(I262&lt;TODAY(),"逾期","借出中"))))</f>
        <v/>
      </c>
      <c r="O262" s="6">
        <f>IF(N262="逾期",TODAY()-I262,"")</f>
        <v/>
      </c>
    </row>
    <row r="263">
      <c r="A263" s="5" t="n"/>
      <c r="B263" s="5" t="n"/>
      <c r="C263" s="6">
        <f>IF(B263="","",IFERROR(INDEX(器材清單!B:B,MATCH(B263,器材清單!A:A,0)),"查無此編號"))</f>
        <v/>
      </c>
      <c r="D263" s="5" t="n"/>
      <c r="E263" s="5" t="n"/>
      <c r="F263" s="5" t="n"/>
      <c r="G263" s="5" t="n"/>
      <c r="H263" s="7" t="n"/>
      <c r="I263" s="7" t="n"/>
      <c r="J263" s="7" t="n"/>
      <c r="K263" s="5" t="n"/>
      <c r="L263" s="5" t="n"/>
      <c r="M263" s="5" t="n"/>
      <c r="N263" s="6">
        <f>IF(A263="","",IF(J263&lt;&gt;"","已歸還",IF(H263&gt;TODAY(),"已預約",IF(I263&lt;TODAY(),"逾期","借出中"))))</f>
        <v/>
      </c>
      <c r="O263" s="6">
        <f>IF(N263="逾期",TODAY()-I263,"")</f>
        <v/>
      </c>
    </row>
    <row r="264">
      <c r="A264" s="5" t="n"/>
      <c r="B264" s="5" t="n"/>
      <c r="C264" s="6">
        <f>IF(B264="","",IFERROR(INDEX(器材清單!B:B,MATCH(B264,器材清單!A:A,0)),"查無此編號"))</f>
        <v/>
      </c>
      <c r="D264" s="5" t="n"/>
      <c r="E264" s="5" t="n"/>
      <c r="F264" s="5" t="n"/>
      <c r="G264" s="5" t="n"/>
      <c r="H264" s="7" t="n"/>
      <c r="I264" s="7" t="n"/>
      <c r="J264" s="7" t="n"/>
      <c r="K264" s="5" t="n"/>
      <c r="L264" s="5" t="n"/>
      <c r="M264" s="5" t="n"/>
      <c r="N264" s="6">
        <f>IF(A264="","",IF(J264&lt;&gt;"","已歸還",IF(H264&gt;TODAY(),"已預約",IF(I264&lt;TODAY(),"逾期","借出中"))))</f>
        <v/>
      </c>
      <c r="O264" s="6">
        <f>IF(N264="逾期",TODAY()-I264,"")</f>
        <v/>
      </c>
    </row>
    <row r="265">
      <c r="A265" s="5" t="n"/>
      <c r="B265" s="5" t="n"/>
      <c r="C265" s="6">
        <f>IF(B265="","",IFERROR(INDEX(器材清單!B:B,MATCH(B265,器材清單!A:A,0)),"查無此編號"))</f>
        <v/>
      </c>
      <c r="D265" s="5" t="n"/>
      <c r="E265" s="5" t="n"/>
      <c r="F265" s="5" t="n"/>
      <c r="G265" s="5" t="n"/>
      <c r="H265" s="7" t="n"/>
      <c r="I265" s="7" t="n"/>
      <c r="J265" s="7" t="n"/>
      <c r="K265" s="5" t="n"/>
      <c r="L265" s="5" t="n"/>
      <c r="M265" s="5" t="n"/>
      <c r="N265" s="6">
        <f>IF(A265="","",IF(J265&lt;&gt;"","已歸還",IF(H265&gt;TODAY(),"已預約",IF(I265&lt;TODAY(),"逾期","借出中"))))</f>
        <v/>
      </c>
      <c r="O265" s="6">
        <f>IF(N265="逾期",TODAY()-I265,"")</f>
        <v/>
      </c>
    </row>
    <row r="266">
      <c r="A266" s="5" t="n"/>
      <c r="B266" s="5" t="n"/>
      <c r="C266" s="6">
        <f>IF(B266="","",IFERROR(INDEX(器材清單!B:B,MATCH(B266,器材清單!A:A,0)),"查無此編號"))</f>
        <v/>
      </c>
      <c r="D266" s="5" t="n"/>
      <c r="E266" s="5" t="n"/>
      <c r="F266" s="5" t="n"/>
      <c r="G266" s="5" t="n"/>
      <c r="H266" s="7" t="n"/>
      <c r="I266" s="7" t="n"/>
      <c r="J266" s="7" t="n"/>
      <c r="K266" s="5" t="n"/>
      <c r="L266" s="5" t="n"/>
      <c r="M266" s="5" t="n"/>
      <c r="N266" s="6">
        <f>IF(A266="","",IF(J266&lt;&gt;"","已歸還",IF(H266&gt;TODAY(),"已預約",IF(I266&lt;TODAY(),"逾期","借出中"))))</f>
        <v/>
      </c>
      <c r="O266" s="6">
        <f>IF(N266="逾期",TODAY()-I266,"")</f>
        <v/>
      </c>
    </row>
    <row r="267">
      <c r="A267" s="5" t="n"/>
      <c r="B267" s="5" t="n"/>
      <c r="C267" s="6">
        <f>IF(B267="","",IFERROR(INDEX(器材清單!B:B,MATCH(B267,器材清單!A:A,0)),"查無此編號"))</f>
        <v/>
      </c>
      <c r="D267" s="5" t="n"/>
      <c r="E267" s="5" t="n"/>
      <c r="F267" s="5" t="n"/>
      <c r="G267" s="5" t="n"/>
      <c r="H267" s="7" t="n"/>
      <c r="I267" s="7" t="n"/>
      <c r="J267" s="7" t="n"/>
      <c r="K267" s="5" t="n"/>
      <c r="L267" s="5" t="n"/>
      <c r="M267" s="5" t="n"/>
      <c r="N267" s="6">
        <f>IF(A267="","",IF(J267&lt;&gt;"","已歸還",IF(H267&gt;TODAY(),"已預約",IF(I267&lt;TODAY(),"逾期","借出中"))))</f>
        <v/>
      </c>
      <c r="O267" s="6">
        <f>IF(N267="逾期",TODAY()-I267,"")</f>
        <v/>
      </c>
    </row>
    <row r="268">
      <c r="A268" s="5" t="n"/>
      <c r="B268" s="5" t="n"/>
      <c r="C268" s="6">
        <f>IF(B268="","",IFERROR(INDEX(器材清單!B:B,MATCH(B268,器材清單!A:A,0)),"查無此編號"))</f>
        <v/>
      </c>
      <c r="D268" s="5" t="n"/>
      <c r="E268" s="5" t="n"/>
      <c r="F268" s="5" t="n"/>
      <c r="G268" s="5" t="n"/>
      <c r="H268" s="7" t="n"/>
      <c r="I268" s="7" t="n"/>
      <c r="J268" s="7" t="n"/>
      <c r="K268" s="5" t="n"/>
      <c r="L268" s="5" t="n"/>
      <c r="M268" s="5" t="n"/>
      <c r="N268" s="6">
        <f>IF(A268="","",IF(J268&lt;&gt;"","已歸還",IF(H268&gt;TODAY(),"已預約",IF(I268&lt;TODAY(),"逾期","借出中"))))</f>
        <v/>
      </c>
      <c r="O268" s="6">
        <f>IF(N268="逾期",TODAY()-I268,"")</f>
        <v/>
      </c>
    </row>
    <row r="269">
      <c r="A269" s="5" t="n"/>
      <c r="B269" s="5" t="n"/>
      <c r="C269" s="6">
        <f>IF(B269="","",IFERROR(INDEX(器材清單!B:B,MATCH(B269,器材清單!A:A,0)),"查無此編號"))</f>
        <v/>
      </c>
      <c r="D269" s="5" t="n"/>
      <c r="E269" s="5" t="n"/>
      <c r="F269" s="5" t="n"/>
      <c r="G269" s="5" t="n"/>
      <c r="H269" s="7" t="n"/>
      <c r="I269" s="7" t="n"/>
      <c r="J269" s="7" t="n"/>
      <c r="K269" s="5" t="n"/>
      <c r="L269" s="5" t="n"/>
      <c r="M269" s="5" t="n"/>
      <c r="N269" s="6">
        <f>IF(A269="","",IF(J269&lt;&gt;"","已歸還",IF(H269&gt;TODAY(),"已預約",IF(I269&lt;TODAY(),"逾期","借出中"))))</f>
        <v/>
      </c>
      <c r="O269" s="6">
        <f>IF(N269="逾期",TODAY()-I269,"")</f>
        <v/>
      </c>
    </row>
    <row r="270">
      <c r="A270" s="5" t="n"/>
      <c r="B270" s="5" t="n"/>
      <c r="C270" s="6">
        <f>IF(B270="","",IFERROR(INDEX(器材清單!B:B,MATCH(B270,器材清單!A:A,0)),"查無此編號"))</f>
        <v/>
      </c>
      <c r="D270" s="5" t="n"/>
      <c r="E270" s="5" t="n"/>
      <c r="F270" s="5" t="n"/>
      <c r="G270" s="5" t="n"/>
      <c r="H270" s="7" t="n"/>
      <c r="I270" s="7" t="n"/>
      <c r="J270" s="7" t="n"/>
      <c r="K270" s="5" t="n"/>
      <c r="L270" s="5" t="n"/>
      <c r="M270" s="5" t="n"/>
      <c r="N270" s="6">
        <f>IF(A270="","",IF(J270&lt;&gt;"","已歸還",IF(H270&gt;TODAY(),"已預約",IF(I270&lt;TODAY(),"逾期","借出中"))))</f>
        <v/>
      </c>
      <c r="O270" s="6">
        <f>IF(N270="逾期",TODAY()-I270,"")</f>
        <v/>
      </c>
    </row>
    <row r="271">
      <c r="A271" s="5" t="n"/>
      <c r="B271" s="5" t="n"/>
      <c r="C271" s="6">
        <f>IF(B271="","",IFERROR(INDEX(器材清單!B:B,MATCH(B271,器材清單!A:A,0)),"查無此編號"))</f>
        <v/>
      </c>
      <c r="D271" s="5" t="n"/>
      <c r="E271" s="5" t="n"/>
      <c r="F271" s="5" t="n"/>
      <c r="G271" s="5" t="n"/>
      <c r="H271" s="7" t="n"/>
      <c r="I271" s="7" t="n"/>
      <c r="J271" s="7" t="n"/>
      <c r="K271" s="5" t="n"/>
      <c r="L271" s="5" t="n"/>
      <c r="M271" s="5" t="n"/>
      <c r="N271" s="6">
        <f>IF(A271="","",IF(J271&lt;&gt;"","已歸還",IF(H271&gt;TODAY(),"已預約",IF(I271&lt;TODAY(),"逾期","借出中"))))</f>
        <v/>
      </c>
      <c r="O271" s="6">
        <f>IF(N271="逾期",TODAY()-I271,"")</f>
        <v/>
      </c>
    </row>
    <row r="272">
      <c r="A272" s="5" t="n"/>
      <c r="B272" s="5" t="n"/>
      <c r="C272" s="6">
        <f>IF(B272="","",IFERROR(INDEX(器材清單!B:B,MATCH(B272,器材清單!A:A,0)),"查無此編號"))</f>
        <v/>
      </c>
      <c r="D272" s="5" t="n"/>
      <c r="E272" s="5" t="n"/>
      <c r="F272" s="5" t="n"/>
      <c r="G272" s="5" t="n"/>
      <c r="H272" s="7" t="n"/>
      <c r="I272" s="7" t="n"/>
      <c r="J272" s="7" t="n"/>
      <c r="K272" s="5" t="n"/>
      <c r="L272" s="5" t="n"/>
      <c r="M272" s="5" t="n"/>
      <c r="N272" s="6">
        <f>IF(A272="","",IF(J272&lt;&gt;"","已歸還",IF(H272&gt;TODAY(),"已預約",IF(I272&lt;TODAY(),"逾期","借出中"))))</f>
        <v/>
      </c>
      <c r="O272" s="6">
        <f>IF(N272="逾期",TODAY()-I272,"")</f>
        <v/>
      </c>
    </row>
    <row r="273">
      <c r="A273" s="5" t="n"/>
      <c r="B273" s="5" t="n"/>
      <c r="C273" s="6">
        <f>IF(B273="","",IFERROR(INDEX(器材清單!B:B,MATCH(B273,器材清單!A:A,0)),"查無此編號"))</f>
        <v/>
      </c>
      <c r="D273" s="5" t="n"/>
      <c r="E273" s="5" t="n"/>
      <c r="F273" s="5" t="n"/>
      <c r="G273" s="5" t="n"/>
      <c r="H273" s="7" t="n"/>
      <c r="I273" s="7" t="n"/>
      <c r="J273" s="7" t="n"/>
      <c r="K273" s="5" t="n"/>
      <c r="L273" s="5" t="n"/>
      <c r="M273" s="5" t="n"/>
      <c r="N273" s="6">
        <f>IF(A273="","",IF(J273&lt;&gt;"","已歸還",IF(H273&gt;TODAY(),"已預約",IF(I273&lt;TODAY(),"逾期","借出中"))))</f>
        <v/>
      </c>
      <c r="O273" s="6">
        <f>IF(N273="逾期",TODAY()-I273,"")</f>
        <v/>
      </c>
    </row>
    <row r="274">
      <c r="A274" s="5" t="n"/>
      <c r="B274" s="5" t="n"/>
      <c r="C274" s="6">
        <f>IF(B274="","",IFERROR(INDEX(器材清單!B:B,MATCH(B274,器材清單!A:A,0)),"查無此編號"))</f>
        <v/>
      </c>
      <c r="D274" s="5" t="n"/>
      <c r="E274" s="5" t="n"/>
      <c r="F274" s="5" t="n"/>
      <c r="G274" s="5" t="n"/>
      <c r="H274" s="7" t="n"/>
      <c r="I274" s="7" t="n"/>
      <c r="J274" s="7" t="n"/>
      <c r="K274" s="5" t="n"/>
      <c r="L274" s="5" t="n"/>
      <c r="M274" s="5" t="n"/>
      <c r="N274" s="6">
        <f>IF(A274="","",IF(J274&lt;&gt;"","已歸還",IF(H274&gt;TODAY(),"已預約",IF(I274&lt;TODAY(),"逾期","借出中"))))</f>
        <v/>
      </c>
      <c r="O274" s="6">
        <f>IF(N274="逾期",TODAY()-I274,"")</f>
        <v/>
      </c>
    </row>
    <row r="275">
      <c r="A275" s="5" t="n"/>
      <c r="B275" s="5" t="n"/>
      <c r="C275" s="6">
        <f>IF(B275="","",IFERROR(INDEX(器材清單!B:B,MATCH(B275,器材清單!A:A,0)),"查無此編號"))</f>
        <v/>
      </c>
      <c r="D275" s="5" t="n"/>
      <c r="E275" s="5" t="n"/>
      <c r="F275" s="5" t="n"/>
      <c r="G275" s="5" t="n"/>
      <c r="H275" s="7" t="n"/>
      <c r="I275" s="7" t="n"/>
      <c r="J275" s="7" t="n"/>
      <c r="K275" s="5" t="n"/>
      <c r="L275" s="5" t="n"/>
      <c r="M275" s="5" t="n"/>
      <c r="N275" s="6">
        <f>IF(A275="","",IF(J275&lt;&gt;"","已歸還",IF(H275&gt;TODAY(),"已預約",IF(I275&lt;TODAY(),"逾期","借出中"))))</f>
        <v/>
      </c>
      <c r="O275" s="6">
        <f>IF(N275="逾期",TODAY()-I275,"")</f>
        <v/>
      </c>
    </row>
    <row r="276">
      <c r="A276" s="5" t="n"/>
      <c r="B276" s="5" t="n"/>
      <c r="C276" s="6">
        <f>IF(B276="","",IFERROR(INDEX(器材清單!B:B,MATCH(B276,器材清單!A:A,0)),"查無此編號"))</f>
        <v/>
      </c>
      <c r="D276" s="5" t="n"/>
      <c r="E276" s="5" t="n"/>
      <c r="F276" s="5" t="n"/>
      <c r="G276" s="5" t="n"/>
      <c r="H276" s="7" t="n"/>
      <c r="I276" s="7" t="n"/>
      <c r="J276" s="7" t="n"/>
      <c r="K276" s="5" t="n"/>
      <c r="L276" s="5" t="n"/>
      <c r="M276" s="5" t="n"/>
      <c r="N276" s="6">
        <f>IF(A276="","",IF(J276&lt;&gt;"","已歸還",IF(H276&gt;TODAY(),"已預約",IF(I276&lt;TODAY(),"逾期","借出中"))))</f>
        <v/>
      </c>
      <c r="O276" s="6">
        <f>IF(N276="逾期",TODAY()-I276,"")</f>
        <v/>
      </c>
    </row>
    <row r="277">
      <c r="A277" s="5" t="n"/>
      <c r="B277" s="5" t="n"/>
      <c r="C277" s="6">
        <f>IF(B277="","",IFERROR(INDEX(器材清單!B:B,MATCH(B277,器材清單!A:A,0)),"查無此編號"))</f>
        <v/>
      </c>
      <c r="D277" s="5" t="n"/>
      <c r="E277" s="5" t="n"/>
      <c r="F277" s="5" t="n"/>
      <c r="G277" s="5" t="n"/>
      <c r="H277" s="7" t="n"/>
      <c r="I277" s="7" t="n"/>
      <c r="J277" s="7" t="n"/>
      <c r="K277" s="5" t="n"/>
      <c r="L277" s="5" t="n"/>
      <c r="M277" s="5" t="n"/>
      <c r="N277" s="6">
        <f>IF(A277="","",IF(J277&lt;&gt;"","已歸還",IF(H277&gt;TODAY(),"已預約",IF(I277&lt;TODAY(),"逾期","借出中"))))</f>
        <v/>
      </c>
      <c r="O277" s="6">
        <f>IF(N277="逾期",TODAY()-I277,"")</f>
        <v/>
      </c>
    </row>
    <row r="278">
      <c r="A278" s="5" t="n"/>
      <c r="B278" s="5" t="n"/>
      <c r="C278" s="6">
        <f>IF(B278="","",IFERROR(INDEX(器材清單!B:B,MATCH(B278,器材清單!A:A,0)),"查無此編號"))</f>
        <v/>
      </c>
      <c r="D278" s="5" t="n"/>
      <c r="E278" s="5" t="n"/>
      <c r="F278" s="5" t="n"/>
      <c r="G278" s="5" t="n"/>
      <c r="H278" s="7" t="n"/>
      <c r="I278" s="7" t="n"/>
      <c r="J278" s="7" t="n"/>
      <c r="K278" s="5" t="n"/>
      <c r="L278" s="5" t="n"/>
      <c r="M278" s="5" t="n"/>
      <c r="N278" s="6">
        <f>IF(A278="","",IF(J278&lt;&gt;"","已歸還",IF(H278&gt;TODAY(),"已預約",IF(I278&lt;TODAY(),"逾期","借出中"))))</f>
        <v/>
      </c>
      <c r="O278" s="6">
        <f>IF(N278="逾期",TODAY()-I278,"")</f>
        <v/>
      </c>
    </row>
    <row r="279">
      <c r="A279" s="5" t="n"/>
      <c r="B279" s="5" t="n"/>
      <c r="C279" s="6">
        <f>IF(B279="","",IFERROR(INDEX(器材清單!B:B,MATCH(B279,器材清單!A:A,0)),"查無此編號"))</f>
        <v/>
      </c>
      <c r="D279" s="5" t="n"/>
      <c r="E279" s="5" t="n"/>
      <c r="F279" s="5" t="n"/>
      <c r="G279" s="5" t="n"/>
      <c r="H279" s="7" t="n"/>
      <c r="I279" s="7" t="n"/>
      <c r="J279" s="7" t="n"/>
      <c r="K279" s="5" t="n"/>
      <c r="L279" s="5" t="n"/>
      <c r="M279" s="5" t="n"/>
      <c r="N279" s="6">
        <f>IF(A279="","",IF(J279&lt;&gt;"","已歸還",IF(H279&gt;TODAY(),"已預約",IF(I279&lt;TODAY(),"逾期","借出中"))))</f>
        <v/>
      </c>
      <c r="O279" s="6">
        <f>IF(N279="逾期",TODAY()-I279,"")</f>
        <v/>
      </c>
    </row>
    <row r="280">
      <c r="A280" s="5" t="n"/>
      <c r="B280" s="5" t="n"/>
      <c r="C280" s="6">
        <f>IF(B280="","",IFERROR(INDEX(器材清單!B:B,MATCH(B280,器材清單!A:A,0)),"查無此編號"))</f>
        <v/>
      </c>
      <c r="D280" s="5" t="n"/>
      <c r="E280" s="5" t="n"/>
      <c r="F280" s="5" t="n"/>
      <c r="G280" s="5" t="n"/>
      <c r="H280" s="7" t="n"/>
      <c r="I280" s="7" t="n"/>
      <c r="J280" s="7" t="n"/>
      <c r="K280" s="5" t="n"/>
      <c r="L280" s="5" t="n"/>
      <c r="M280" s="5" t="n"/>
      <c r="N280" s="6">
        <f>IF(A280="","",IF(J280&lt;&gt;"","已歸還",IF(H280&gt;TODAY(),"已預約",IF(I280&lt;TODAY(),"逾期","借出中"))))</f>
        <v/>
      </c>
      <c r="O280" s="6">
        <f>IF(N280="逾期",TODAY()-I280,"")</f>
        <v/>
      </c>
    </row>
    <row r="281">
      <c r="A281" s="5" t="n"/>
      <c r="B281" s="5" t="n"/>
      <c r="C281" s="6">
        <f>IF(B281="","",IFERROR(INDEX(器材清單!B:B,MATCH(B281,器材清單!A:A,0)),"查無此編號"))</f>
        <v/>
      </c>
      <c r="D281" s="5" t="n"/>
      <c r="E281" s="5" t="n"/>
      <c r="F281" s="5" t="n"/>
      <c r="G281" s="5" t="n"/>
      <c r="H281" s="7" t="n"/>
      <c r="I281" s="7" t="n"/>
      <c r="J281" s="7" t="n"/>
      <c r="K281" s="5" t="n"/>
      <c r="L281" s="5" t="n"/>
      <c r="M281" s="5" t="n"/>
      <c r="N281" s="6">
        <f>IF(A281="","",IF(J281&lt;&gt;"","已歸還",IF(H281&gt;TODAY(),"已預約",IF(I281&lt;TODAY(),"逾期","借出中"))))</f>
        <v/>
      </c>
      <c r="O281" s="6">
        <f>IF(N281="逾期",TODAY()-I281,"")</f>
        <v/>
      </c>
    </row>
    <row r="282">
      <c r="A282" s="5" t="n"/>
      <c r="B282" s="5" t="n"/>
      <c r="C282" s="6">
        <f>IF(B282="","",IFERROR(INDEX(器材清單!B:B,MATCH(B282,器材清單!A:A,0)),"查無此編號"))</f>
        <v/>
      </c>
      <c r="D282" s="5" t="n"/>
      <c r="E282" s="5" t="n"/>
      <c r="F282" s="5" t="n"/>
      <c r="G282" s="5" t="n"/>
      <c r="H282" s="7" t="n"/>
      <c r="I282" s="7" t="n"/>
      <c r="J282" s="7" t="n"/>
      <c r="K282" s="5" t="n"/>
      <c r="L282" s="5" t="n"/>
      <c r="M282" s="5" t="n"/>
      <c r="N282" s="6">
        <f>IF(A282="","",IF(J282&lt;&gt;"","已歸還",IF(H282&gt;TODAY(),"已預約",IF(I282&lt;TODAY(),"逾期","借出中"))))</f>
        <v/>
      </c>
      <c r="O282" s="6">
        <f>IF(N282="逾期",TODAY()-I282,"")</f>
        <v/>
      </c>
    </row>
    <row r="283">
      <c r="A283" s="5" t="n"/>
      <c r="B283" s="5" t="n"/>
      <c r="C283" s="6">
        <f>IF(B283="","",IFERROR(INDEX(器材清單!B:B,MATCH(B283,器材清單!A:A,0)),"查無此編號"))</f>
        <v/>
      </c>
      <c r="D283" s="5" t="n"/>
      <c r="E283" s="5" t="n"/>
      <c r="F283" s="5" t="n"/>
      <c r="G283" s="5" t="n"/>
      <c r="H283" s="7" t="n"/>
      <c r="I283" s="7" t="n"/>
      <c r="J283" s="7" t="n"/>
      <c r="K283" s="5" t="n"/>
      <c r="L283" s="5" t="n"/>
      <c r="M283" s="5" t="n"/>
      <c r="N283" s="6">
        <f>IF(A283="","",IF(J283&lt;&gt;"","已歸還",IF(H283&gt;TODAY(),"已預約",IF(I283&lt;TODAY(),"逾期","借出中"))))</f>
        <v/>
      </c>
      <c r="O283" s="6">
        <f>IF(N283="逾期",TODAY()-I283,"")</f>
        <v/>
      </c>
    </row>
    <row r="284">
      <c r="A284" s="5" t="n"/>
      <c r="B284" s="5" t="n"/>
      <c r="C284" s="6">
        <f>IF(B284="","",IFERROR(INDEX(器材清單!B:B,MATCH(B284,器材清單!A:A,0)),"查無此編號"))</f>
        <v/>
      </c>
      <c r="D284" s="5" t="n"/>
      <c r="E284" s="5" t="n"/>
      <c r="F284" s="5" t="n"/>
      <c r="G284" s="5" t="n"/>
      <c r="H284" s="7" t="n"/>
      <c r="I284" s="7" t="n"/>
      <c r="J284" s="7" t="n"/>
      <c r="K284" s="5" t="n"/>
      <c r="L284" s="5" t="n"/>
      <c r="M284" s="5" t="n"/>
      <c r="N284" s="6">
        <f>IF(A284="","",IF(J284&lt;&gt;"","已歸還",IF(H284&gt;TODAY(),"已預約",IF(I284&lt;TODAY(),"逾期","借出中"))))</f>
        <v/>
      </c>
      <c r="O284" s="6">
        <f>IF(N284="逾期",TODAY()-I284,"")</f>
        <v/>
      </c>
    </row>
    <row r="285">
      <c r="A285" s="5" t="n"/>
      <c r="B285" s="5" t="n"/>
      <c r="C285" s="6">
        <f>IF(B285="","",IFERROR(INDEX(器材清單!B:B,MATCH(B285,器材清單!A:A,0)),"查無此編號"))</f>
        <v/>
      </c>
      <c r="D285" s="5" t="n"/>
      <c r="E285" s="5" t="n"/>
      <c r="F285" s="5" t="n"/>
      <c r="G285" s="5" t="n"/>
      <c r="H285" s="7" t="n"/>
      <c r="I285" s="7" t="n"/>
      <c r="J285" s="7" t="n"/>
      <c r="K285" s="5" t="n"/>
      <c r="L285" s="5" t="n"/>
      <c r="M285" s="5" t="n"/>
      <c r="N285" s="6">
        <f>IF(A285="","",IF(J285&lt;&gt;"","已歸還",IF(H285&gt;TODAY(),"已預約",IF(I285&lt;TODAY(),"逾期","借出中"))))</f>
        <v/>
      </c>
      <c r="O285" s="6">
        <f>IF(N285="逾期",TODAY()-I285,"")</f>
        <v/>
      </c>
    </row>
    <row r="286">
      <c r="A286" s="5" t="n"/>
      <c r="B286" s="5" t="n"/>
      <c r="C286" s="6">
        <f>IF(B286="","",IFERROR(INDEX(器材清單!B:B,MATCH(B286,器材清單!A:A,0)),"查無此編號"))</f>
        <v/>
      </c>
      <c r="D286" s="5" t="n"/>
      <c r="E286" s="5" t="n"/>
      <c r="F286" s="5" t="n"/>
      <c r="G286" s="5" t="n"/>
      <c r="H286" s="7" t="n"/>
      <c r="I286" s="7" t="n"/>
      <c r="J286" s="7" t="n"/>
      <c r="K286" s="5" t="n"/>
      <c r="L286" s="5" t="n"/>
      <c r="M286" s="5" t="n"/>
      <c r="N286" s="6">
        <f>IF(A286="","",IF(J286&lt;&gt;"","已歸還",IF(H286&gt;TODAY(),"已預約",IF(I286&lt;TODAY(),"逾期","借出中"))))</f>
        <v/>
      </c>
      <c r="O286" s="6">
        <f>IF(N286="逾期",TODAY()-I286,"")</f>
        <v/>
      </c>
    </row>
    <row r="287">
      <c r="A287" s="5" t="n"/>
      <c r="B287" s="5" t="n"/>
      <c r="C287" s="6">
        <f>IF(B287="","",IFERROR(INDEX(器材清單!B:B,MATCH(B287,器材清單!A:A,0)),"查無此編號"))</f>
        <v/>
      </c>
      <c r="D287" s="5" t="n"/>
      <c r="E287" s="5" t="n"/>
      <c r="F287" s="5" t="n"/>
      <c r="G287" s="5" t="n"/>
      <c r="H287" s="7" t="n"/>
      <c r="I287" s="7" t="n"/>
      <c r="J287" s="7" t="n"/>
      <c r="K287" s="5" t="n"/>
      <c r="L287" s="5" t="n"/>
      <c r="M287" s="5" t="n"/>
      <c r="N287" s="6">
        <f>IF(A287="","",IF(J287&lt;&gt;"","已歸還",IF(H287&gt;TODAY(),"已預約",IF(I287&lt;TODAY(),"逾期","借出中"))))</f>
        <v/>
      </c>
      <c r="O287" s="6">
        <f>IF(N287="逾期",TODAY()-I287,"")</f>
        <v/>
      </c>
    </row>
    <row r="288">
      <c r="A288" s="5" t="n"/>
      <c r="B288" s="5" t="n"/>
      <c r="C288" s="6">
        <f>IF(B288="","",IFERROR(INDEX(器材清單!B:B,MATCH(B288,器材清單!A:A,0)),"查無此編號"))</f>
        <v/>
      </c>
      <c r="D288" s="5" t="n"/>
      <c r="E288" s="5" t="n"/>
      <c r="F288" s="5" t="n"/>
      <c r="G288" s="5" t="n"/>
      <c r="H288" s="7" t="n"/>
      <c r="I288" s="7" t="n"/>
      <c r="J288" s="7" t="n"/>
      <c r="K288" s="5" t="n"/>
      <c r="L288" s="5" t="n"/>
      <c r="M288" s="5" t="n"/>
      <c r="N288" s="6">
        <f>IF(A288="","",IF(J288&lt;&gt;"","已歸還",IF(H288&gt;TODAY(),"已預約",IF(I288&lt;TODAY(),"逾期","借出中"))))</f>
        <v/>
      </c>
      <c r="O288" s="6">
        <f>IF(N288="逾期",TODAY()-I288,"")</f>
        <v/>
      </c>
    </row>
    <row r="289">
      <c r="A289" s="5" t="n"/>
      <c r="B289" s="5" t="n"/>
      <c r="C289" s="6">
        <f>IF(B289="","",IFERROR(INDEX(器材清單!B:B,MATCH(B289,器材清單!A:A,0)),"查無此編號"))</f>
        <v/>
      </c>
      <c r="D289" s="5" t="n"/>
      <c r="E289" s="5" t="n"/>
      <c r="F289" s="5" t="n"/>
      <c r="G289" s="5" t="n"/>
      <c r="H289" s="7" t="n"/>
      <c r="I289" s="7" t="n"/>
      <c r="J289" s="7" t="n"/>
      <c r="K289" s="5" t="n"/>
      <c r="L289" s="5" t="n"/>
      <c r="M289" s="5" t="n"/>
      <c r="N289" s="6">
        <f>IF(A289="","",IF(J289&lt;&gt;"","已歸還",IF(H289&gt;TODAY(),"已預約",IF(I289&lt;TODAY(),"逾期","借出中"))))</f>
        <v/>
      </c>
      <c r="O289" s="6">
        <f>IF(N289="逾期",TODAY()-I289,"")</f>
        <v/>
      </c>
    </row>
    <row r="290">
      <c r="A290" s="5" t="n"/>
      <c r="B290" s="5" t="n"/>
      <c r="C290" s="6">
        <f>IF(B290="","",IFERROR(INDEX(器材清單!B:B,MATCH(B290,器材清單!A:A,0)),"查無此編號"))</f>
        <v/>
      </c>
      <c r="D290" s="5" t="n"/>
      <c r="E290" s="5" t="n"/>
      <c r="F290" s="5" t="n"/>
      <c r="G290" s="5" t="n"/>
      <c r="H290" s="7" t="n"/>
      <c r="I290" s="7" t="n"/>
      <c r="J290" s="7" t="n"/>
      <c r="K290" s="5" t="n"/>
      <c r="L290" s="5" t="n"/>
      <c r="M290" s="5" t="n"/>
      <c r="N290" s="6">
        <f>IF(A290="","",IF(J290&lt;&gt;"","已歸還",IF(H290&gt;TODAY(),"已預約",IF(I290&lt;TODAY(),"逾期","借出中"))))</f>
        <v/>
      </c>
      <c r="O290" s="6">
        <f>IF(N290="逾期",TODAY()-I290,"")</f>
        <v/>
      </c>
    </row>
    <row r="291">
      <c r="A291" s="5" t="n"/>
      <c r="B291" s="5" t="n"/>
      <c r="C291" s="6">
        <f>IF(B291="","",IFERROR(INDEX(器材清單!B:B,MATCH(B291,器材清單!A:A,0)),"查無此編號"))</f>
        <v/>
      </c>
      <c r="D291" s="5" t="n"/>
      <c r="E291" s="5" t="n"/>
      <c r="F291" s="5" t="n"/>
      <c r="G291" s="5" t="n"/>
      <c r="H291" s="7" t="n"/>
      <c r="I291" s="7" t="n"/>
      <c r="J291" s="7" t="n"/>
      <c r="K291" s="5" t="n"/>
      <c r="L291" s="5" t="n"/>
      <c r="M291" s="5" t="n"/>
      <c r="N291" s="6">
        <f>IF(A291="","",IF(J291&lt;&gt;"","已歸還",IF(H291&gt;TODAY(),"已預約",IF(I291&lt;TODAY(),"逾期","借出中"))))</f>
        <v/>
      </c>
      <c r="O291" s="6">
        <f>IF(N291="逾期",TODAY()-I291,"")</f>
        <v/>
      </c>
    </row>
    <row r="292">
      <c r="A292" s="5" t="n"/>
      <c r="B292" s="5" t="n"/>
      <c r="C292" s="6">
        <f>IF(B292="","",IFERROR(INDEX(器材清單!B:B,MATCH(B292,器材清單!A:A,0)),"查無此編號"))</f>
        <v/>
      </c>
      <c r="D292" s="5" t="n"/>
      <c r="E292" s="5" t="n"/>
      <c r="F292" s="5" t="n"/>
      <c r="G292" s="5" t="n"/>
      <c r="H292" s="7" t="n"/>
      <c r="I292" s="7" t="n"/>
      <c r="J292" s="7" t="n"/>
      <c r="K292" s="5" t="n"/>
      <c r="L292" s="5" t="n"/>
      <c r="M292" s="5" t="n"/>
      <c r="N292" s="6">
        <f>IF(A292="","",IF(J292&lt;&gt;"","已歸還",IF(H292&gt;TODAY(),"已預約",IF(I292&lt;TODAY(),"逾期","借出中"))))</f>
        <v/>
      </c>
      <c r="O292" s="6">
        <f>IF(N292="逾期",TODAY()-I292,"")</f>
        <v/>
      </c>
    </row>
    <row r="293">
      <c r="A293" s="5" t="n"/>
      <c r="B293" s="5" t="n"/>
      <c r="C293" s="6">
        <f>IF(B293="","",IFERROR(INDEX(器材清單!B:B,MATCH(B293,器材清單!A:A,0)),"查無此編號"))</f>
        <v/>
      </c>
      <c r="D293" s="5" t="n"/>
      <c r="E293" s="5" t="n"/>
      <c r="F293" s="5" t="n"/>
      <c r="G293" s="5" t="n"/>
      <c r="H293" s="7" t="n"/>
      <c r="I293" s="7" t="n"/>
      <c r="J293" s="7" t="n"/>
      <c r="K293" s="5" t="n"/>
      <c r="L293" s="5" t="n"/>
      <c r="M293" s="5" t="n"/>
      <c r="N293" s="6">
        <f>IF(A293="","",IF(J293&lt;&gt;"","已歸還",IF(H293&gt;TODAY(),"已預約",IF(I293&lt;TODAY(),"逾期","借出中"))))</f>
        <v/>
      </c>
      <c r="O293" s="6">
        <f>IF(N293="逾期",TODAY()-I293,"")</f>
        <v/>
      </c>
    </row>
    <row r="294">
      <c r="A294" s="5" t="n"/>
      <c r="B294" s="5" t="n"/>
      <c r="C294" s="6">
        <f>IF(B294="","",IFERROR(INDEX(器材清單!B:B,MATCH(B294,器材清單!A:A,0)),"查無此編號"))</f>
        <v/>
      </c>
      <c r="D294" s="5" t="n"/>
      <c r="E294" s="5" t="n"/>
      <c r="F294" s="5" t="n"/>
      <c r="G294" s="5" t="n"/>
      <c r="H294" s="7" t="n"/>
      <c r="I294" s="7" t="n"/>
      <c r="J294" s="7" t="n"/>
      <c r="K294" s="5" t="n"/>
      <c r="L294" s="5" t="n"/>
      <c r="M294" s="5" t="n"/>
      <c r="N294" s="6">
        <f>IF(A294="","",IF(J294&lt;&gt;"","已歸還",IF(H294&gt;TODAY(),"已預約",IF(I294&lt;TODAY(),"逾期","借出中"))))</f>
        <v/>
      </c>
      <c r="O294" s="6">
        <f>IF(N294="逾期",TODAY()-I294,"")</f>
        <v/>
      </c>
    </row>
    <row r="295">
      <c r="A295" s="5" t="n"/>
      <c r="B295" s="5" t="n"/>
      <c r="C295" s="6">
        <f>IF(B295="","",IFERROR(INDEX(器材清單!B:B,MATCH(B295,器材清單!A:A,0)),"查無此編號"))</f>
        <v/>
      </c>
      <c r="D295" s="5" t="n"/>
      <c r="E295" s="5" t="n"/>
      <c r="F295" s="5" t="n"/>
      <c r="G295" s="5" t="n"/>
      <c r="H295" s="7" t="n"/>
      <c r="I295" s="7" t="n"/>
      <c r="J295" s="7" t="n"/>
      <c r="K295" s="5" t="n"/>
      <c r="L295" s="5" t="n"/>
      <c r="M295" s="5" t="n"/>
      <c r="N295" s="6">
        <f>IF(A295="","",IF(J295&lt;&gt;"","已歸還",IF(H295&gt;TODAY(),"已預約",IF(I295&lt;TODAY(),"逾期","借出中"))))</f>
        <v/>
      </c>
      <c r="O295" s="6">
        <f>IF(N295="逾期",TODAY()-I295,"")</f>
        <v/>
      </c>
    </row>
    <row r="296">
      <c r="A296" s="5" t="n"/>
      <c r="B296" s="5" t="n"/>
      <c r="C296" s="6">
        <f>IF(B296="","",IFERROR(INDEX(器材清單!B:B,MATCH(B296,器材清單!A:A,0)),"查無此編號"))</f>
        <v/>
      </c>
      <c r="D296" s="5" t="n"/>
      <c r="E296" s="5" t="n"/>
      <c r="F296" s="5" t="n"/>
      <c r="G296" s="5" t="n"/>
      <c r="H296" s="7" t="n"/>
      <c r="I296" s="7" t="n"/>
      <c r="J296" s="7" t="n"/>
      <c r="K296" s="5" t="n"/>
      <c r="L296" s="5" t="n"/>
      <c r="M296" s="5" t="n"/>
      <c r="N296" s="6">
        <f>IF(A296="","",IF(J296&lt;&gt;"","已歸還",IF(H296&gt;TODAY(),"已預約",IF(I296&lt;TODAY(),"逾期","借出中"))))</f>
        <v/>
      </c>
      <c r="O296" s="6">
        <f>IF(N296="逾期",TODAY()-I296,"")</f>
        <v/>
      </c>
    </row>
    <row r="297">
      <c r="A297" s="5" t="n"/>
      <c r="B297" s="5" t="n"/>
      <c r="C297" s="6">
        <f>IF(B297="","",IFERROR(INDEX(器材清單!B:B,MATCH(B297,器材清單!A:A,0)),"查無此編號"))</f>
        <v/>
      </c>
      <c r="D297" s="5" t="n"/>
      <c r="E297" s="5" t="n"/>
      <c r="F297" s="5" t="n"/>
      <c r="G297" s="5" t="n"/>
      <c r="H297" s="7" t="n"/>
      <c r="I297" s="7" t="n"/>
      <c r="J297" s="7" t="n"/>
      <c r="K297" s="5" t="n"/>
      <c r="L297" s="5" t="n"/>
      <c r="M297" s="5" t="n"/>
      <c r="N297" s="6">
        <f>IF(A297="","",IF(J297&lt;&gt;"","已歸還",IF(H297&gt;TODAY(),"已預約",IF(I297&lt;TODAY(),"逾期","借出中"))))</f>
        <v/>
      </c>
      <c r="O297" s="6">
        <f>IF(N297="逾期",TODAY()-I297,"")</f>
        <v/>
      </c>
    </row>
    <row r="298">
      <c r="A298" s="5" t="n"/>
      <c r="B298" s="5" t="n"/>
      <c r="C298" s="6">
        <f>IF(B298="","",IFERROR(INDEX(器材清單!B:B,MATCH(B298,器材清單!A:A,0)),"查無此編號"))</f>
        <v/>
      </c>
      <c r="D298" s="5" t="n"/>
      <c r="E298" s="5" t="n"/>
      <c r="F298" s="5" t="n"/>
      <c r="G298" s="5" t="n"/>
      <c r="H298" s="7" t="n"/>
      <c r="I298" s="7" t="n"/>
      <c r="J298" s="7" t="n"/>
      <c r="K298" s="5" t="n"/>
      <c r="L298" s="5" t="n"/>
      <c r="M298" s="5" t="n"/>
      <c r="N298" s="6">
        <f>IF(A298="","",IF(J298&lt;&gt;"","已歸還",IF(H298&gt;TODAY(),"已預約",IF(I298&lt;TODAY(),"逾期","借出中"))))</f>
        <v/>
      </c>
      <c r="O298" s="6">
        <f>IF(N298="逾期",TODAY()-I298,"")</f>
        <v/>
      </c>
    </row>
    <row r="299">
      <c r="A299" s="5" t="n"/>
      <c r="B299" s="5" t="n"/>
      <c r="C299" s="6">
        <f>IF(B299="","",IFERROR(INDEX(器材清單!B:B,MATCH(B299,器材清單!A:A,0)),"查無此編號"))</f>
        <v/>
      </c>
      <c r="D299" s="5" t="n"/>
      <c r="E299" s="5" t="n"/>
      <c r="F299" s="5" t="n"/>
      <c r="G299" s="5" t="n"/>
      <c r="H299" s="7" t="n"/>
      <c r="I299" s="7" t="n"/>
      <c r="J299" s="7" t="n"/>
      <c r="K299" s="5" t="n"/>
      <c r="L299" s="5" t="n"/>
      <c r="M299" s="5" t="n"/>
      <c r="N299" s="6">
        <f>IF(A299="","",IF(J299&lt;&gt;"","已歸還",IF(H299&gt;TODAY(),"已預約",IF(I299&lt;TODAY(),"逾期","借出中"))))</f>
        <v/>
      </c>
      <c r="O299" s="6">
        <f>IF(N299="逾期",TODAY()-I299,"")</f>
        <v/>
      </c>
    </row>
    <row r="300">
      <c r="A300" s="5" t="n"/>
      <c r="B300" s="5" t="n"/>
      <c r="C300" s="6">
        <f>IF(B300="","",IFERROR(INDEX(器材清單!B:B,MATCH(B300,器材清單!A:A,0)),"查無此編號"))</f>
        <v/>
      </c>
      <c r="D300" s="5" t="n"/>
      <c r="E300" s="5" t="n"/>
      <c r="F300" s="5" t="n"/>
      <c r="G300" s="5" t="n"/>
      <c r="H300" s="7" t="n"/>
      <c r="I300" s="7" t="n"/>
      <c r="J300" s="7" t="n"/>
      <c r="K300" s="5" t="n"/>
      <c r="L300" s="5" t="n"/>
      <c r="M300" s="5" t="n"/>
      <c r="N300" s="6">
        <f>IF(A300="","",IF(J300&lt;&gt;"","已歸還",IF(H300&gt;TODAY(),"已預約",IF(I300&lt;TODAY(),"逾期","借出中"))))</f>
        <v/>
      </c>
      <c r="O300" s="6">
        <f>IF(N300="逾期",TODAY()-I300,"")</f>
        <v/>
      </c>
    </row>
    <row r="301">
      <c r="A301" s="5" t="n"/>
      <c r="B301" s="5" t="n"/>
      <c r="C301" s="6">
        <f>IF(B301="","",IFERROR(INDEX(器材清單!B:B,MATCH(B301,器材清單!A:A,0)),"查無此編號"))</f>
        <v/>
      </c>
      <c r="D301" s="5" t="n"/>
      <c r="E301" s="5" t="n"/>
      <c r="F301" s="5" t="n"/>
      <c r="G301" s="5" t="n"/>
      <c r="H301" s="7" t="n"/>
      <c r="I301" s="7" t="n"/>
      <c r="J301" s="7" t="n"/>
      <c r="K301" s="5" t="n"/>
      <c r="L301" s="5" t="n"/>
      <c r="M301" s="5" t="n"/>
      <c r="N301" s="6">
        <f>IF(A301="","",IF(J301&lt;&gt;"","已歸還",IF(H301&gt;TODAY(),"已預約",IF(I301&lt;TODAY(),"逾期","借出中"))))</f>
        <v/>
      </c>
      <c r="O301" s="6">
        <f>IF(N301="逾期",TODAY()-I301,"")</f>
        <v/>
      </c>
    </row>
  </sheetData>
  <conditionalFormatting sqref="A2:O301">
    <cfRule type="expression" priority="1" dxfId="0">
      <formula>$N2="逾期"</formula>
    </cfRule>
    <cfRule type="expression" priority="2" dxfId="1">
      <formula>AND($N2="借出中",$I2-TODAY()&lt;=1)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4" customWidth="1" min="4" max="4"/>
    <col width="7" customWidth="1" min="5" max="5"/>
    <col width="7" customWidth="1" min="6" max="6"/>
    <col width="12" customWidth="1" min="7" max="7"/>
    <col width="12" customWidth="1" min="8" max="8"/>
    <col width="11" customWidth="1" min="9" max="9"/>
    <col width="14" customWidth="1" min="10" max="10"/>
    <col width="12" customWidth="1" min="11" max="11"/>
    <col width="24" customWidth="1" min="13" max="13"/>
  </cols>
  <sheetData>
    <row r="1" ht="34" customHeight="1">
      <c r="A1" s="4" t="inlineStr">
        <is>
          <t>財產編號</t>
        </is>
      </c>
      <c r="B1" s="4" t="inlineStr">
        <is>
          <t>器材名稱</t>
        </is>
      </c>
      <c r="C1" s="4" t="inlineStr">
        <is>
          <t>類別</t>
        </is>
      </c>
      <c r="D1" s="4" t="inlineStr">
        <is>
          <t>存放位置</t>
        </is>
      </c>
      <c r="E1" s="4" t="inlineStr">
        <is>
          <t>總量</t>
        </is>
      </c>
      <c r="F1" s="4" t="inlineStr">
        <is>
          <t>已報廢</t>
        </is>
      </c>
      <c r="G1" s="4" t="inlineStr">
        <is>
          <t>今天借出中（自動）</t>
        </is>
      </c>
      <c r="H1" s="4" t="inlineStr">
        <is>
          <t>今天送修中（自動）</t>
        </is>
      </c>
      <c r="I1" s="4" t="inlineStr">
        <is>
          <t>今天可借（自動）</t>
        </is>
      </c>
      <c r="J1" s="4" t="inlineStr">
        <is>
          <t>查詢日當天可借（自動）</t>
        </is>
      </c>
      <c r="K1" s="4" t="inlineStr">
        <is>
          <t>逾期未還筆數（自動）</t>
        </is>
      </c>
      <c r="M1" s="8" t="inlineStr">
        <is>
          <t>查詢日期（預設今天，可改成任一天）</t>
        </is>
      </c>
    </row>
    <row r="2">
      <c r="A2" s="5" t="inlineStr">
        <is>
          <t>NB-01</t>
        </is>
      </c>
      <c r="B2" s="5" t="inlineStr">
        <is>
          <t>筆電</t>
        </is>
      </c>
      <c r="C2" s="5" t="inlineStr">
        <is>
          <t>資訊</t>
        </is>
      </c>
      <c r="D2" s="5" t="inlineStr">
        <is>
          <t>總務室 A 櫃</t>
        </is>
      </c>
      <c r="E2" s="5" t="n">
        <v>10</v>
      </c>
      <c r="F2" s="5" t="n">
        <v>0</v>
      </c>
      <c r="G2" s="6">
        <f>IF(A2="","",SUMIFS(借用紀錄!D:D,借用紀錄!B:B,A2,借用紀錄!H:H,"&lt;="&amp;TODAY(),借用紀錄!J:J,""))</f>
        <v/>
      </c>
      <c r="H2" s="6">
        <f>IF(A2="","",SUMIFS(維修紀錄!C:C,維修紀錄!A:A,A2,維修紀錄!D:D,"&lt;="&amp;TODAY(),維修紀錄!F:F,""))</f>
        <v/>
      </c>
      <c r="I2" s="6">
        <f>IF(A2="","",E2-F2-G2-H2)</f>
        <v/>
      </c>
      <c r="J2" s="6">
        <f>IF(A2="","",E2-F2-SUMIFS(借用紀錄!D:D,借用紀錄!B:B,A2,借用紀錄!H:H,"&lt;="&amp;$M$2,借用紀錄!I:I,"&gt;="&amp;$M$2,借用紀錄!J:J,"")-SUMIFS(借用紀錄!D:D,借用紀錄!B:B,A2,借用紀錄!I:I,"&lt;"&amp;TODAY(),借用紀錄!I:I,"&lt;"&amp;$M$2,借用紀錄!J:J,"")-SUMIFS(維修紀錄!C:C,維修紀錄!A:A,A2,維修紀錄!D:D,"&lt;="&amp;$M$2,維修紀錄!E:E,"&gt;="&amp;$M$2,維修紀錄!F:F,"")-SUMIFS(維修紀錄!C:C,維修紀錄!A:A,A2,維修紀錄!E:E,"&lt;"&amp;TODAY(),維修紀錄!E:E,"&lt;"&amp;$M$2,維修紀錄!F:F,""))</f>
        <v/>
      </c>
      <c r="K2" s="6">
        <f>IF(A2="","",COUNTIFS(借用紀錄!B:B,A2,借用紀錄!N:N,"逾期"))</f>
        <v/>
      </c>
      <c r="M2" s="9">
        <f>TODAY()</f>
        <v/>
      </c>
    </row>
    <row r="3">
      <c r="A3" s="5" t="inlineStr">
        <is>
          <t>CAM-01</t>
        </is>
      </c>
      <c r="B3" s="5" t="inlineStr">
        <is>
          <t>數位相機</t>
        </is>
      </c>
      <c r="C3" s="5" t="inlineStr">
        <is>
          <t>影音</t>
        </is>
      </c>
      <c r="D3" s="5" t="inlineStr">
        <is>
          <t>總務室 B 櫃</t>
        </is>
      </c>
      <c r="E3" s="5" t="n">
        <v>3</v>
      </c>
      <c r="F3" s="5" t="n">
        <v>0</v>
      </c>
      <c r="G3" s="6">
        <f>IF(A3="","",SUMIFS(借用紀錄!D:D,借用紀錄!B:B,A3,借用紀錄!H:H,"&lt;="&amp;TODAY(),借用紀錄!J:J,""))</f>
        <v/>
      </c>
      <c r="H3" s="6">
        <f>IF(A3="","",SUMIFS(維修紀錄!C:C,維修紀錄!A:A,A3,維修紀錄!D:D,"&lt;="&amp;TODAY(),維修紀錄!F:F,""))</f>
        <v/>
      </c>
      <c r="I3" s="6">
        <f>IF(A3="","",E3-F3-G3-H3)</f>
        <v/>
      </c>
      <c r="J3" s="6">
        <f>IF(A3="","",E3-F3-SUMIFS(借用紀錄!D:D,借用紀錄!B:B,A3,借用紀錄!H:H,"&lt;="&amp;$M$2,借用紀錄!I:I,"&gt;="&amp;$M$2,借用紀錄!J:J,"")-SUMIFS(借用紀錄!D:D,借用紀錄!B:B,A3,借用紀錄!I:I,"&lt;"&amp;TODAY(),借用紀錄!I:I,"&lt;"&amp;$M$2,借用紀錄!J:J,"")-SUMIFS(維修紀錄!C:C,維修紀錄!A:A,A3,維修紀錄!D:D,"&lt;="&amp;$M$2,維修紀錄!E:E,"&gt;="&amp;$M$2,維修紀錄!F:F,"")-SUMIFS(維修紀錄!C:C,維修紀錄!A:A,A3,維修紀錄!E:E,"&lt;"&amp;TODAY(),維修紀錄!E:E,"&lt;"&amp;$M$2,維修紀錄!F:F,""))</f>
        <v/>
      </c>
      <c r="K3" s="6">
        <f>IF(A3="","",COUNTIFS(借用紀錄!B:B,A3,借用紀錄!N:N,"逾期"))</f>
        <v/>
      </c>
    </row>
    <row r="4">
      <c r="A4" s="5" t="inlineStr">
        <is>
          <t>PJ-01</t>
        </is>
      </c>
      <c r="B4" s="5" t="inlineStr">
        <is>
          <t>投影機</t>
        </is>
      </c>
      <c r="C4" s="5" t="inlineStr">
        <is>
          <t>影音</t>
        </is>
      </c>
      <c r="D4" s="5" t="inlineStr">
        <is>
          <t>總務室 B 櫃</t>
        </is>
      </c>
      <c r="E4" s="5" t="n">
        <v>4</v>
      </c>
      <c r="F4" s="5" t="n">
        <v>1</v>
      </c>
      <c r="G4" s="6">
        <f>IF(A4="","",SUMIFS(借用紀錄!D:D,借用紀錄!B:B,A4,借用紀錄!H:H,"&lt;="&amp;TODAY(),借用紀錄!J:J,""))</f>
        <v/>
      </c>
      <c r="H4" s="6">
        <f>IF(A4="","",SUMIFS(維修紀錄!C:C,維修紀錄!A:A,A4,維修紀錄!D:D,"&lt;="&amp;TODAY(),維修紀錄!F:F,""))</f>
        <v/>
      </c>
      <c r="I4" s="6">
        <f>IF(A4="","",E4-F4-G4-H4)</f>
        <v/>
      </c>
      <c r="J4" s="6">
        <f>IF(A4="","",E4-F4-SUMIFS(借用紀錄!D:D,借用紀錄!B:B,A4,借用紀錄!H:H,"&lt;="&amp;$M$2,借用紀錄!I:I,"&gt;="&amp;$M$2,借用紀錄!J:J,"")-SUMIFS(借用紀錄!D:D,借用紀錄!B:B,A4,借用紀錄!I:I,"&lt;"&amp;TODAY(),借用紀錄!I:I,"&lt;"&amp;$M$2,借用紀錄!J:J,"")-SUMIFS(維修紀錄!C:C,維修紀錄!A:A,A4,維修紀錄!D:D,"&lt;="&amp;$M$2,維修紀錄!E:E,"&gt;="&amp;$M$2,維修紀錄!F:F,"")-SUMIFS(維修紀錄!C:C,維修紀錄!A:A,A4,維修紀錄!E:E,"&lt;"&amp;TODAY(),維修紀錄!E:E,"&lt;"&amp;$M$2,維修紀錄!F:F,""))</f>
        <v/>
      </c>
      <c r="K4" s="6">
        <f>IF(A4="","",COUNTIFS(借用紀錄!B:B,A4,借用紀錄!N:N,"逾期"))</f>
        <v/>
      </c>
    </row>
    <row r="5">
      <c r="A5" s="5" t="inlineStr">
        <is>
          <t>MTR-01</t>
        </is>
      </c>
      <c r="B5" s="5" t="inlineStr">
        <is>
          <t>三用電表</t>
        </is>
      </c>
      <c r="C5" s="5" t="inlineStr">
        <is>
          <t>量測</t>
        </is>
      </c>
      <c r="D5" s="5" t="inlineStr">
        <is>
          <t>工務課工具間</t>
        </is>
      </c>
      <c r="E5" s="5" t="n">
        <v>6</v>
      </c>
      <c r="F5" s="5" t="n">
        <v>0</v>
      </c>
      <c r="G5" s="6">
        <f>IF(A5="","",SUMIFS(借用紀錄!D:D,借用紀錄!B:B,A5,借用紀錄!H:H,"&lt;="&amp;TODAY(),借用紀錄!J:J,""))</f>
        <v/>
      </c>
      <c r="H5" s="6">
        <f>IF(A5="","",SUMIFS(維修紀錄!C:C,維修紀錄!A:A,A5,維修紀錄!D:D,"&lt;="&amp;TODAY(),維修紀錄!F:F,""))</f>
        <v/>
      </c>
      <c r="I5" s="6">
        <f>IF(A5="","",E5-F5-G5-H5)</f>
        <v/>
      </c>
      <c r="J5" s="6">
        <f>IF(A5="","",E5-F5-SUMIFS(借用紀錄!D:D,借用紀錄!B:B,A5,借用紀錄!H:H,"&lt;="&amp;$M$2,借用紀錄!I:I,"&gt;="&amp;$M$2,借用紀錄!J:J,"")-SUMIFS(借用紀錄!D:D,借用紀錄!B:B,A5,借用紀錄!I:I,"&lt;"&amp;TODAY(),借用紀錄!I:I,"&lt;"&amp;$M$2,借用紀錄!J:J,"")-SUMIFS(維修紀錄!C:C,維修紀錄!A:A,A5,維修紀錄!D:D,"&lt;="&amp;$M$2,維修紀錄!E:E,"&gt;="&amp;$M$2,維修紀錄!F:F,"")-SUMIFS(維修紀錄!C:C,維修紀錄!A:A,A5,維修紀錄!E:E,"&lt;"&amp;TODAY(),維修紀錄!E:E,"&lt;"&amp;$M$2,維修紀錄!F:F,""))</f>
        <v/>
      </c>
      <c r="K5" s="6">
        <f>IF(A5="","",COUNTIFS(借用紀錄!B:B,A5,借用紀錄!N:N,"逾期"))</f>
        <v/>
      </c>
    </row>
    <row r="6">
      <c r="A6" s="5" t="n"/>
      <c r="B6" s="5" t="n"/>
      <c r="C6" s="5" t="n"/>
      <c r="D6" s="5" t="n"/>
      <c r="E6" s="5" t="n"/>
      <c r="F6" s="5" t="n"/>
      <c r="G6" s="6">
        <f>IF(A6="","",SUMIFS(借用紀錄!D:D,借用紀錄!B:B,A6,借用紀錄!H:H,"&lt;="&amp;TODAY(),借用紀錄!J:J,""))</f>
        <v/>
      </c>
      <c r="H6" s="6">
        <f>IF(A6="","",SUMIFS(維修紀錄!C:C,維修紀錄!A:A,A6,維修紀錄!D:D,"&lt;="&amp;TODAY(),維修紀錄!F:F,""))</f>
        <v/>
      </c>
      <c r="I6" s="6">
        <f>IF(A6="","",E6-F6-G6-H6)</f>
        <v/>
      </c>
      <c r="J6" s="6">
        <f>IF(A6="","",E6-F6-SUMIFS(借用紀錄!D:D,借用紀錄!B:B,A6,借用紀錄!H:H,"&lt;="&amp;$M$2,借用紀錄!I:I,"&gt;="&amp;$M$2,借用紀錄!J:J,"")-SUMIFS(借用紀錄!D:D,借用紀錄!B:B,A6,借用紀錄!I:I,"&lt;"&amp;TODAY(),借用紀錄!I:I,"&lt;"&amp;$M$2,借用紀錄!J:J,"")-SUMIFS(維修紀錄!C:C,維修紀錄!A:A,A6,維修紀錄!D:D,"&lt;="&amp;$M$2,維修紀錄!E:E,"&gt;="&amp;$M$2,維修紀錄!F:F,"")-SUMIFS(維修紀錄!C:C,維修紀錄!A:A,A6,維修紀錄!E:E,"&lt;"&amp;TODAY(),維修紀錄!E:E,"&lt;"&amp;$M$2,維修紀錄!F:F,""))</f>
        <v/>
      </c>
      <c r="K6" s="6">
        <f>IF(A6="","",COUNTIFS(借用紀錄!B:B,A6,借用紀錄!N:N,"逾期"))</f>
        <v/>
      </c>
    </row>
    <row r="7">
      <c r="A7" s="5" t="n"/>
      <c r="B7" s="5" t="n"/>
      <c r="C7" s="5" t="n"/>
      <c r="D7" s="5" t="n"/>
      <c r="E7" s="5" t="n"/>
      <c r="F7" s="5" t="n"/>
      <c r="G7" s="6">
        <f>IF(A7="","",SUMIFS(借用紀錄!D:D,借用紀錄!B:B,A7,借用紀錄!H:H,"&lt;="&amp;TODAY(),借用紀錄!J:J,""))</f>
        <v/>
      </c>
      <c r="H7" s="6">
        <f>IF(A7="","",SUMIFS(維修紀錄!C:C,維修紀錄!A:A,A7,維修紀錄!D:D,"&lt;="&amp;TODAY(),維修紀錄!F:F,""))</f>
        <v/>
      </c>
      <c r="I7" s="6">
        <f>IF(A7="","",E7-F7-G7-H7)</f>
        <v/>
      </c>
      <c r="J7" s="6">
        <f>IF(A7="","",E7-F7-SUMIFS(借用紀錄!D:D,借用紀錄!B:B,A7,借用紀錄!H:H,"&lt;="&amp;$M$2,借用紀錄!I:I,"&gt;="&amp;$M$2,借用紀錄!J:J,"")-SUMIFS(借用紀錄!D:D,借用紀錄!B:B,A7,借用紀錄!I:I,"&lt;"&amp;TODAY(),借用紀錄!I:I,"&lt;"&amp;$M$2,借用紀錄!J:J,"")-SUMIFS(維修紀錄!C:C,維修紀錄!A:A,A7,維修紀錄!D:D,"&lt;="&amp;$M$2,維修紀錄!E:E,"&gt;="&amp;$M$2,維修紀錄!F:F,"")-SUMIFS(維修紀錄!C:C,維修紀錄!A:A,A7,維修紀錄!E:E,"&lt;"&amp;TODAY(),維修紀錄!E:E,"&lt;"&amp;$M$2,維修紀錄!F:F,""))</f>
        <v/>
      </c>
      <c r="K7" s="6">
        <f>IF(A7="","",COUNTIFS(借用紀錄!B:B,A7,借用紀錄!N:N,"逾期"))</f>
        <v/>
      </c>
    </row>
    <row r="8">
      <c r="A8" s="5" t="n"/>
      <c r="B8" s="5" t="n"/>
      <c r="C8" s="5" t="n"/>
      <c r="D8" s="5" t="n"/>
      <c r="E8" s="5" t="n"/>
      <c r="F8" s="5" t="n"/>
      <c r="G8" s="6">
        <f>IF(A8="","",SUMIFS(借用紀錄!D:D,借用紀錄!B:B,A8,借用紀錄!H:H,"&lt;="&amp;TODAY(),借用紀錄!J:J,""))</f>
        <v/>
      </c>
      <c r="H8" s="6">
        <f>IF(A8="","",SUMIFS(維修紀錄!C:C,維修紀錄!A:A,A8,維修紀錄!D:D,"&lt;="&amp;TODAY(),維修紀錄!F:F,""))</f>
        <v/>
      </c>
      <c r="I8" s="6">
        <f>IF(A8="","",E8-F8-G8-H8)</f>
        <v/>
      </c>
      <c r="J8" s="6">
        <f>IF(A8="","",E8-F8-SUMIFS(借用紀錄!D:D,借用紀錄!B:B,A8,借用紀錄!H:H,"&lt;="&amp;$M$2,借用紀錄!I:I,"&gt;="&amp;$M$2,借用紀錄!J:J,"")-SUMIFS(借用紀錄!D:D,借用紀錄!B:B,A8,借用紀錄!I:I,"&lt;"&amp;TODAY(),借用紀錄!I:I,"&lt;"&amp;$M$2,借用紀錄!J:J,"")-SUMIFS(維修紀錄!C:C,維修紀錄!A:A,A8,維修紀錄!D:D,"&lt;="&amp;$M$2,維修紀錄!E:E,"&gt;="&amp;$M$2,維修紀錄!F:F,"")-SUMIFS(維修紀錄!C:C,維修紀錄!A:A,A8,維修紀錄!E:E,"&lt;"&amp;TODAY(),維修紀錄!E:E,"&lt;"&amp;$M$2,維修紀錄!F:F,""))</f>
        <v/>
      </c>
      <c r="K8" s="6">
        <f>IF(A8="","",COUNTIFS(借用紀錄!B:B,A8,借用紀錄!N:N,"逾期"))</f>
        <v/>
      </c>
    </row>
    <row r="9">
      <c r="A9" s="5" t="n"/>
      <c r="B9" s="5" t="n"/>
      <c r="C9" s="5" t="n"/>
      <c r="D9" s="5" t="n"/>
      <c r="E9" s="5" t="n"/>
      <c r="F9" s="5" t="n"/>
      <c r="G9" s="6">
        <f>IF(A9="","",SUMIFS(借用紀錄!D:D,借用紀錄!B:B,A9,借用紀錄!H:H,"&lt;="&amp;TODAY(),借用紀錄!J:J,""))</f>
        <v/>
      </c>
      <c r="H9" s="6">
        <f>IF(A9="","",SUMIFS(維修紀錄!C:C,維修紀錄!A:A,A9,維修紀錄!D:D,"&lt;="&amp;TODAY(),維修紀錄!F:F,""))</f>
        <v/>
      </c>
      <c r="I9" s="6">
        <f>IF(A9="","",E9-F9-G9-H9)</f>
        <v/>
      </c>
      <c r="J9" s="6">
        <f>IF(A9="","",E9-F9-SUMIFS(借用紀錄!D:D,借用紀錄!B:B,A9,借用紀錄!H:H,"&lt;="&amp;$M$2,借用紀錄!I:I,"&gt;="&amp;$M$2,借用紀錄!J:J,"")-SUMIFS(借用紀錄!D:D,借用紀錄!B:B,A9,借用紀錄!I:I,"&lt;"&amp;TODAY(),借用紀錄!I:I,"&lt;"&amp;$M$2,借用紀錄!J:J,"")-SUMIFS(維修紀錄!C:C,維修紀錄!A:A,A9,維修紀錄!D:D,"&lt;="&amp;$M$2,維修紀錄!E:E,"&gt;="&amp;$M$2,維修紀錄!F:F,"")-SUMIFS(維修紀錄!C:C,維修紀錄!A:A,A9,維修紀錄!E:E,"&lt;"&amp;TODAY(),維修紀錄!E:E,"&lt;"&amp;$M$2,維修紀錄!F:F,""))</f>
        <v/>
      </c>
      <c r="K9" s="6">
        <f>IF(A9="","",COUNTIFS(借用紀錄!B:B,A9,借用紀錄!N:N,"逾期"))</f>
        <v/>
      </c>
    </row>
    <row r="10">
      <c r="A10" s="5" t="n"/>
      <c r="B10" s="5" t="n"/>
      <c r="C10" s="5" t="n"/>
      <c r="D10" s="5" t="n"/>
      <c r="E10" s="5" t="n"/>
      <c r="F10" s="5" t="n"/>
      <c r="G10" s="6">
        <f>IF(A10="","",SUMIFS(借用紀錄!D:D,借用紀錄!B:B,A10,借用紀錄!H:H,"&lt;="&amp;TODAY(),借用紀錄!J:J,""))</f>
        <v/>
      </c>
      <c r="H10" s="6">
        <f>IF(A10="","",SUMIFS(維修紀錄!C:C,維修紀錄!A:A,A10,維修紀錄!D:D,"&lt;="&amp;TODAY(),維修紀錄!F:F,""))</f>
        <v/>
      </c>
      <c r="I10" s="6">
        <f>IF(A10="","",E10-F10-G10-H10)</f>
        <v/>
      </c>
      <c r="J10" s="6">
        <f>IF(A10="","",E10-F10-SUMIFS(借用紀錄!D:D,借用紀錄!B:B,A10,借用紀錄!H:H,"&lt;="&amp;$M$2,借用紀錄!I:I,"&gt;="&amp;$M$2,借用紀錄!J:J,"")-SUMIFS(借用紀錄!D:D,借用紀錄!B:B,A10,借用紀錄!I:I,"&lt;"&amp;TODAY(),借用紀錄!I:I,"&lt;"&amp;$M$2,借用紀錄!J:J,"")-SUMIFS(維修紀錄!C:C,維修紀錄!A:A,A10,維修紀錄!D:D,"&lt;="&amp;$M$2,維修紀錄!E:E,"&gt;="&amp;$M$2,維修紀錄!F:F,"")-SUMIFS(維修紀錄!C:C,維修紀錄!A:A,A10,維修紀錄!E:E,"&lt;"&amp;TODAY(),維修紀錄!E:E,"&lt;"&amp;$M$2,維修紀錄!F:F,""))</f>
        <v/>
      </c>
      <c r="K10" s="6">
        <f>IF(A10="","",COUNTIFS(借用紀錄!B:B,A10,借用紀錄!N:N,"逾期"))</f>
        <v/>
      </c>
    </row>
    <row r="11">
      <c r="A11" s="5" t="n"/>
      <c r="B11" s="5" t="n"/>
      <c r="C11" s="5" t="n"/>
      <c r="D11" s="5" t="n"/>
      <c r="E11" s="5" t="n"/>
      <c r="F11" s="5" t="n"/>
      <c r="G11" s="6">
        <f>IF(A11="","",SUMIFS(借用紀錄!D:D,借用紀錄!B:B,A11,借用紀錄!H:H,"&lt;="&amp;TODAY(),借用紀錄!J:J,""))</f>
        <v/>
      </c>
      <c r="H11" s="6">
        <f>IF(A11="","",SUMIFS(維修紀錄!C:C,維修紀錄!A:A,A11,維修紀錄!D:D,"&lt;="&amp;TODAY(),維修紀錄!F:F,""))</f>
        <v/>
      </c>
      <c r="I11" s="6">
        <f>IF(A11="","",E11-F11-G11-H11)</f>
        <v/>
      </c>
      <c r="J11" s="6">
        <f>IF(A11="","",E11-F11-SUMIFS(借用紀錄!D:D,借用紀錄!B:B,A11,借用紀錄!H:H,"&lt;="&amp;$M$2,借用紀錄!I:I,"&gt;="&amp;$M$2,借用紀錄!J:J,"")-SUMIFS(借用紀錄!D:D,借用紀錄!B:B,A11,借用紀錄!I:I,"&lt;"&amp;TODAY(),借用紀錄!I:I,"&lt;"&amp;$M$2,借用紀錄!J:J,"")-SUMIFS(維修紀錄!C:C,維修紀錄!A:A,A11,維修紀錄!D:D,"&lt;="&amp;$M$2,維修紀錄!E:E,"&gt;="&amp;$M$2,維修紀錄!F:F,"")-SUMIFS(維修紀錄!C:C,維修紀錄!A:A,A11,維修紀錄!E:E,"&lt;"&amp;TODAY(),維修紀錄!E:E,"&lt;"&amp;$M$2,維修紀錄!F:F,""))</f>
        <v/>
      </c>
      <c r="K11" s="6">
        <f>IF(A11="","",COUNTIFS(借用紀錄!B:B,A11,借用紀錄!N:N,"逾期"))</f>
        <v/>
      </c>
    </row>
    <row r="12">
      <c r="A12" s="5" t="n"/>
      <c r="B12" s="5" t="n"/>
      <c r="C12" s="5" t="n"/>
      <c r="D12" s="5" t="n"/>
      <c r="E12" s="5" t="n"/>
      <c r="F12" s="5" t="n"/>
      <c r="G12" s="6">
        <f>IF(A12="","",SUMIFS(借用紀錄!D:D,借用紀錄!B:B,A12,借用紀錄!H:H,"&lt;="&amp;TODAY(),借用紀錄!J:J,""))</f>
        <v/>
      </c>
      <c r="H12" s="6">
        <f>IF(A12="","",SUMIFS(維修紀錄!C:C,維修紀錄!A:A,A12,維修紀錄!D:D,"&lt;="&amp;TODAY(),維修紀錄!F:F,""))</f>
        <v/>
      </c>
      <c r="I12" s="6">
        <f>IF(A12="","",E12-F12-G12-H12)</f>
        <v/>
      </c>
      <c r="J12" s="6">
        <f>IF(A12="","",E12-F12-SUMIFS(借用紀錄!D:D,借用紀錄!B:B,A12,借用紀錄!H:H,"&lt;="&amp;$M$2,借用紀錄!I:I,"&gt;="&amp;$M$2,借用紀錄!J:J,"")-SUMIFS(借用紀錄!D:D,借用紀錄!B:B,A12,借用紀錄!I:I,"&lt;"&amp;TODAY(),借用紀錄!I:I,"&lt;"&amp;$M$2,借用紀錄!J:J,"")-SUMIFS(維修紀錄!C:C,維修紀錄!A:A,A12,維修紀錄!D:D,"&lt;="&amp;$M$2,維修紀錄!E:E,"&gt;="&amp;$M$2,維修紀錄!F:F,"")-SUMIFS(維修紀錄!C:C,維修紀錄!A:A,A12,維修紀錄!E:E,"&lt;"&amp;TODAY(),維修紀錄!E:E,"&lt;"&amp;$M$2,維修紀錄!F:F,""))</f>
        <v/>
      </c>
      <c r="K12" s="6">
        <f>IF(A12="","",COUNTIFS(借用紀錄!B:B,A12,借用紀錄!N:N,"逾期"))</f>
        <v/>
      </c>
    </row>
    <row r="13">
      <c r="A13" s="5" t="n"/>
      <c r="B13" s="5" t="n"/>
      <c r="C13" s="5" t="n"/>
      <c r="D13" s="5" t="n"/>
      <c r="E13" s="5" t="n"/>
      <c r="F13" s="5" t="n"/>
      <c r="G13" s="6">
        <f>IF(A13="","",SUMIFS(借用紀錄!D:D,借用紀錄!B:B,A13,借用紀錄!H:H,"&lt;="&amp;TODAY(),借用紀錄!J:J,""))</f>
        <v/>
      </c>
      <c r="H13" s="6">
        <f>IF(A13="","",SUMIFS(維修紀錄!C:C,維修紀錄!A:A,A13,維修紀錄!D:D,"&lt;="&amp;TODAY(),維修紀錄!F:F,""))</f>
        <v/>
      </c>
      <c r="I13" s="6">
        <f>IF(A13="","",E13-F13-G13-H13)</f>
        <v/>
      </c>
      <c r="J13" s="6">
        <f>IF(A13="","",E13-F13-SUMIFS(借用紀錄!D:D,借用紀錄!B:B,A13,借用紀錄!H:H,"&lt;="&amp;$M$2,借用紀錄!I:I,"&gt;="&amp;$M$2,借用紀錄!J:J,"")-SUMIFS(借用紀錄!D:D,借用紀錄!B:B,A13,借用紀錄!I:I,"&lt;"&amp;TODAY(),借用紀錄!I:I,"&lt;"&amp;$M$2,借用紀錄!J:J,"")-SUMIFS(維修紀錄!C:C,維修紀錄!A:A,A13,維修紀錄!D:D,"&lt;="&amp;$M$2,維修紀錄!E:E,"&gt;="&amp;$M$2,維修紀錄!F:F,"")-SUMIFS(維修紀錄!C:C,維修紀錄!A:A,A13,維修紀錄!E:E,"&lt;"&amp;TODAY(),維修紀錄!E:E,"&lt;"&amp;$M$2,維修紀錄!F:F,""))</f>
        <v/>
      </c>
      <c r="K13" s="6">
        <f>IF(A13="","",COUNTIFS(借用紀錄!B:B,A13,借用紀錄!N:N,"逾期"))</f>
        <v/>
      </c>
    </row>
    <row r="14">
      <c r="A14" s="5" t="n"/>
      <c r="B14" s="5" t="n"/>
      <c r="C14" s="5" t="n"/>
      <c r="D14" s="5" t="n"/>
      <c r="E14" s="5" t="n"/>
      <c r="F14" s="5" t="n"/>
      <c r="G14" s="6">
        <f>IF(A14="","",SUMIFS(借用紀錄!D:D,借用紀錄!B:B,A14,借用紀錄!H:H,"&lt;="&amp;TODAY(),借用紀錄!J:J,""))</f>
        <v/>
      </c>
      <c r="H14" s="6">
        <f>IF(A14="","",SUMIFS(維修紀錄!C:C,維修紀錄!A:A,A14,維修紀錄!D:D,"&lt;="&amp;TODAY(),維修紀錄!F:F,""))</f>
        <v/>
      </c>
      <c r="I14" s="6">
        <f>IF(A14="","",E14-F14-G14-H14)</f>
        <v/>
      </c>
      <c r="J14" s="6">
        <f>IF(A14="","",E14-F14-SUMIFS(借用紀錄!D:D,借用紀錄!B:B,A14,借用紀錄!H:H,"&lt;="&amp;$M$2,借用紀錄!I:I,"&gt;="&amp;$M$2,借用紀錄!J:J,"")-SUMIFS(借用紀錄!D:D,借用紀錄!B:B,A14,借用紀錄!I:I,"&lt;"&amp;TODAY(),借用紀錄!I:I,"&lt;"&amp;$M$2,借用紀錄!J:J,"")-SUMIFS(維修紀錄!C:C,維修紀錄!A:A,A14,維修紀錄!D:D,"&lt;="&amp;$M$2,維修紀錄!E:E,"&gt;="&amp;$M$2,維修紀錄!F:F,"")-SUMIFS(維修紀錄!C:C,維修紀錄!A:A,A14,維修紀錄!E:E,"&lt;"&amp;TODAY(),維修紀錄!E:E,"&lt;"&amp;$M$2,維修紀錄!F:F,""))</f>
        <v/>
      </c>
      <c r="K14" s="6">
        <f>IF(A14="","",COUNTIFS(借用紀錄!B:B,A14,借用紀錄!N:N,"逾期"))</f>
        <v/>
      </c>
    </row>
    <row r="15">
      <c r="A15" s="5" t="n"/>
      <c r="B15" s="5" t="n"/>
      <c r="C15" s="5" t="n"/>
      <c r="D15" s="5" t="n"/>
      <c r="E15" s="5" t="n"/>
      <c r="F15" s="5" t="n"/>
      <c r="G15" s="6">
        <f>IF(A15="","",SUMIFS(借用紀錄!D:D,借用紀錄!B:B,A15,借用紀錄!H:H,"&lt;="&amp;TODAY(),借用紀錄!J:J,""))</f>
        <v/>
      </c>
      <c r="H15" s="6">
        <f>IF(A15="","",SUMIFS(維修紀錄!C:C,維修紀錄!A:A,A15,維修紀錄!D:D,"&lt;="&amp;TODAY(),維修紀錄!F:F,""))</f>
        <v/>
      </c>
      <c r="I15" s="6">
        <f>IF(A15="","",E15-F15-G15-H15)</f>
        <v/>
      </c>
      <c r="J15" s="6">
        <f>IF(A15="","",E15-F15-SUMIFS(借用紀錄!D:D,借用紀錄!B:B,A15,借用紀錄!H:H,"&lt;="&amp;$M$2,借用紀錄!I:I,"&gt;="&amp;$M$2,借用紀錄!J:J,"")-SUMIFS(借用紀錄!D:D,借用紀錄!B:B,A15,借用紀錄!I:I,"&lt;"&amp;TODAY(),借用紀錄!I:I,"&lt;"&amp;$M$2,借用紀錄!J:J,"")-SUMIFS(維修紀錄!C:C,維修紀錄!A:A,A15,維修紀錄!D:D,"&lt;="&amp;$M$2,維修紀錄!E:E,"&gt;="&amp;$M$2,維修紀錄!F:F,"")-SUMIFS(維修紀錄!C:C,維修紀錄!A:A,A15,維修紀錄!E:E,"&lt;"&amp;TODAY(),維修紀錄!E:E,"&lt;"&amp;$M$2,維修紀錄!F:F,""))</f>
        <v/>
      </c>
      <c r="K15" s="6">
        <f>IF(A15="","",COUNTIFS(借用紀錄!B:B,A15,借用紀錄!N:N,"逾期"))</f>
        <v/>
      </c>
    </row>
    <row r="16">
      <c r="A16" s="5" t="n"/>
      <c r="B16" s="5" t="n"/>
      <c r="C16" s="5" t="n"/>
      <c r="D16" s="5" t="n"/>
      <c r="E16" s="5" t="n"/>
      <c r="F16" s="5" t="n"/>
      <c r="G16" s="6">
        <f>IF(A16="","",SUMIFS(借用紀錄!D:D,借用紀錄!B:B,A16,借用紀錄!H:H,"&lt;="&amp;TODAY(),借用紀錄!J:J,""))</f>
        <v/>
      </c>
      <c r="H16" s="6">
        <f>IF(A16="","",SUMIFS(維修紀錄!C:C,維修紀錄!A:A,A16,維修紀錄!D:D,"&lt;="&amp;TODAY(),維修紀錄!F:F,""))</f>
        <v/>
      </c>
      <c r="I16" s="6">
        <f>IF(A16="","",E16-F16-G16-H16)</f>
        <v/>
      </c>
      <c r="J16" s="6">
        <f>IF(A16="","",E16-F16-SUMIFS(借用紀錄!D:D,借用紀錄!B:B,A16,借用紀錄!H:H,"&lt;="&amp;$M$2,借用紀錄!I:I,"&gt;="&amp;$M$2,借用紀錄!J:J,"")-SUMIFS(借用紀錄!D:D,借用紀錄!B:B,A16,借用紀錄!I:I,"&lt;"&amp;TODAY(),借用紀錄!I:I,"&lt;"&amp;$M$2,借用紀錄!J:J,"")-SUMIFS(維修紀錄!C:C,維修紀錄!A:A,A16,維修紀錄!D:D,"&lt;="&amp;$M$2,維修紀錄!E:E,"&gt;="&amp;$M$2,維修紀錄!F:F,"")-SUMIFS(維修紀錄!C:C,維修紀錄!A:A,A16,維修紀錄!E:E,"&lt;"&amp;TODAY(),維修紀錄!E:E,"&lt;"&amp;$M$2,維修紀錄!F:F,""))</f>
        <v/>
      </c>
      <c r="K16" s="6">
        <f>IF(A16="","",COUNTIFS(借用紀錄!B:B,A16,借用紀錄!N:N,"逾期"))</f>
        <v/>
      </c>
    </row>
    <row r="17">
      <c r="A17" s="5" t="n"/>
      <c r="B17" s="5" t="n"/>
      <c r="C17" s="5" t="n"/>
      <c r="D17" s="5" t="n"/>
      <c r="E17" s="5" t="n"/>
      <c r="F17" s="5" t="n"/>
      <c r="G17" s="6">
        <f>IF(A17="","",SUMIFS(借用紀錄!D:D,借用紀錄!B:B,A17,借用紀錄!H:H,"&lt;="&amp;TODAY(),借用紀錄!J:J,""))</f>
        <v/>
      </c>
      <c r="H17" s="6">
        <f>IF(A17="","",SUMIFS(維修紀錄!C:C,維修紀錄!A:A,A17,維修紀錄!D:D,"&lt;="&amp;TODAY(),維修紀錄!F:F,""))</f>
        <v/>
      </c>
      <c r="I17" s="6">
        <f>IF(A17="","",E17-F17-G17-H17)</f>
        <v/>
      </c>
      <c r="J17" s="6">
        <f>IF(A17="","",E17-F17-SUMIFS(借用紀錄!D:D,借用紀錄!B:B,A17,借用紀錄!H:H,"&lt;="&amp;$M$2,借用紀錄!I:I,"&gt;="&amp;$M$2,借用紀錄!J:J,"")-SUMIFS(借用紀錄!D:D,借用紀錄!B:B,A17,借用紀錄!I:I,"&lt;"&amp;TODAY(),借用紀錄!I:I,"&lt;"&amp;$M$2,借用紀錄!J:J,"")-SUMIFS(維修紀錄!C:C,維修紀錄!A:A,A17,維修紀錄!D:D,"&lt;="&amp;$M$2,維修紀錄!E:E,"&gt;="&amp;$M$2,維修紀錄!F:F,"")-SUMIFS(維修紀錄!C:C,維修紀錄!A:A,A17,維修紀錄!E:E,"&lt;"&amp;TODAY(),維修紀錄!E:E,"&lt;"&amp;$M$2,維修紀錄!F:F,""))</f>
        <v/>
      </c>
      <c r="K17" s="6">
        <f>IF(A17="","",COUNTIFS(借用紀錄!B:B,A17,借用紀錄!N:N,"逾期"))</f>
        <v/>
      </c>
    </row>
    <row r="18">
      <c r="A18" s="5" t="n"/>
      <c r="B18" s="5" t="n"/>
      <c r="C18" s="5" t="n"/>
      <c r="D18" s="5" t="n"/>
      <c r="E18" s="5" t="n"/>
      <c r="F18" s="5" t="n"/>
      <c r="G18" s="6">
        <f>IF(A18="","",SUMIFS(借用紀錄!D:D,借用紀錄!B:B,A18,借用紀錄!H:H,"&lt;="&amp;TODAY(),借用紀錄!J:J,""))</f>
        <v/>
      </c>
      <c r="H18" s="6">
        <f>IF(A18="","",SUMIFS(維修紀錄!C:C,維修紀錄!A:A,A18,維修紀錄!D:D,"&lt;="&amp;TODAY(),維修紀錄!F:F,""))</f>
        <v/>
      </c>
      <c r="I18" s="6">
        <f>IF(A18="","",E18-F18-G18-H18)</f>
        <v/>
      </c>
      <c r="J18" s="6">
        <f>IF(A18="","",E18-F18-SUMIFS(借用紀錄!D:D,借用紀錄!B:B,A18,借用紀錄!H:H,"&lt;="&amp;$M$2,借用紀錄!I:I,"&gt;="&amp;$M$2,借用紀錄!J:J,"")-SUMIFS(借用紀錄!D:D,借用紀錄!B:B,A18,借用紀錄!I:I,"&lt;"&amp;TODAY(),借用紀錄!I:I,"&lt;"&amp;$M$2,借用紀錄!J:J,"")-SUMIFS(維修紀錄!C:C,維修紀錄!A:A,A18,維修紀錄!D:D,"&lt;="&amp;$M$2,維修紀錄!E:E,"&gt;="&amp;$M$2,維修紀錄!F:F,"")-SUMIFS(維修紀錄!C:C,維修紀錄!A:A,A18,維修紀錄!E:E,"&lt;"&amp;TODAY(),維修紀錄!E:E,"&lt;"&amp;$M$2,維修紀錄!F:F,""))</f>
        <v/>
      </c>
      <c r="K18" s="6">
        <f>IF(A18="","",COUNTIFS(借用紀錄!B:B,A18,借用紀錄!N:N,"逾期"))</f>
        <v/>
      </c>
    </row>
    <row r="19">
      <c r="A19" s="5" t="n"/>
      <c r="B19" s="5" t="n"/>
      <c r="C19" s="5" t="n"/>
      <c r="D19" s="5" t="n"/>
      <c r="E19" s="5" t="n"/>
      <c r="F19" s="5" t="n"/>
      <c r="G19" s="6">
        <f>IF(A19="","",SUMIFS(借用紀錄!D:D,借用紀錄!B:B,A19,借用紀錄!H:H,"&lt;="&amp;TODAY(),借用紀錄!J:J,""))</f>
        <v/>
      </c>
      <c r="H19" s="6">
        <f>IF(A19="","",SUMIFS(維修紀錄!C:C,維修紀錄!A:A,A19,維修紀錄!D:D,"&lt;="&amp;TODAY(),維修紀錄!F:F,""))</f>
        <v/>
      </c>
      <c r="I19" s="6">
        <f>IF(A19="","",E19-F19-G19-H19)</f>
        <v/>
      </c>
      <c r="J19" s="6">
        <f>IF(A19="","",E19-F19-SUMIFS(借用紀錄!D:D,借用紀錄!B:B,A19,借用紀錄!H:H,"&lt;="&amp;$M$2,借用紀錄!I:I,"&gt;="&amp;$M$2,借用紀錄!J:J,"")-SUMIFS(借用紀錄!D:D,借用紀錄!B:B,A19,借用紀錄!I:I,"&lt;"&amp;TODAY(),借用紀錄!I:I,"&lt;"&amp;$M$2,借用紀錄!J:J,"")-SUMIFS(維修紀錄!C:C,維修紀錄!A:A,A19,維修紀錄!D:D,"&lt;="&amp;$M$2,維修紀錄!E:E,"&gt;="&amp;$M$2,維修紀錄!F:F,"")-SUMIFS(維修紀錄!C:C,維修紀錄!A:A,A19,維修紀錄!E:E,"&lt;"&amp;TODAY(),維修紀錄!E:E,"&lt;"&amp;$M$2,維修紀錄!F:F,""))</f>
        <v/>
      </c>
      <c r="K19" s="6">
        <f>IF(A19="","",COUNTIFS(借用紀錄!B:B,A19,借用紀錄!N:N,"逾期"))</f>
        <v/>
      </c>
    </row>
    <row r="20">
      <c r="A20" s="5" t="n"/>
      <c r="B20" s="5" t="n"/>
      <c r="C20" s="5" t="n"/>
      <c r="D20" s="5" t="n"/>
      <c r="E20" s="5" t="n"/>
      <c r="F20" s="5" t="n"/>
      <c r="G20" s="6">
        <f>IF(A20="","",SUMIFS(借用紀錄!D:D,借用紀錄!B:B,A20,借用紀錄!H:H,"&lt;="&amp;TODAY(),借用紀錄!J:J,""))</f>
        <v/>
      </c>
      <c r="H20" s="6">
        <f>IF(A20="","",SUMIFS(維修紀錄!C:C,維修紀錄!A:A,A20,維修紀錄!D:D,"&lt;="&amp;TODAY(),維修紀錄!F:F,""))</f>
        <v/>
      </c>
      <c r="I20" s="6">
        <f>IF(A20="","",E20-F20-G20-H20)</f>
        <v/>
      </c>
      <c r="J20" s="6">
        <f>IF(A20="","",E20-F20-SUMIFS(借用紀錄!D:D,借用紀錄!B:B,A20,借用紀錄!H:H,"&lt;="&amp;$M$2,借用紀錄!I:I,"&gt;="&amp;$M$2,借用紀錄!J:J,"")-SUMIFS(借用紀錄!D:D,借用紀錄!B:B,A20,借用紀錄!I:I,"&lt;"&amp;TODAY(),借用紀錄!I:I,"&lt;"&amp;$M$2,借用紀錄!J:J,"")-SUMIFS(維修紀錄!C:C,維修紀錄!A:A,A20,維修紀錄!D:D,"&lt;="&amp;$M$2,維修紀錄!E:E,"&gt;="&amp;$M$2,維修紀錄!F:F,"")-SUMIFS(維修紀錄!C:C,維修紀錄!A:A,A20,維修紀錄!E:E,"&lt;"&amp;TODAY(),維修紀錄!E:E,"&lt;"&amp;$M$2,維修紀錄!F:F,""))</f>
        <v/>
      </c>
      <c r="K20" s="6">
        <f>IF(A20="","",COUNTIFS(借用紀錄!B:B,A20,借用紀錄!N:N,"逾期"))</f>
        <v/>
      </c>
    </row>
    <row r="21">
      <c r="A21" s="5" t="n"/>
      <c r="B21" s="5" t="n"/>
      <c r="C21" s="5" t="n"/>
      <c r="D21" s="5" t="n"/>
      <c r="E21" s="5" t="n"/>
      <c r="F21" s="5" t="n"/>
      <c r="G21" s="6">
        <f>IF(A21="","",SUMIFS(借用紀錄!D:D,借用紀錄!B:B,A21,借用紀錄!H:H,"&lt;="&amp;TODAY(),借用紀錄!J:J,""))</f>
        <v/>
      </c>
      <c r="H21" s="6">
        <f>IF(A21="","",SUMIFS(維修紀錄!C:C,維修紀錄!A:A,A21,維修紀錄!D:D,"&lt;="&amp;TODAY(),維修紀錄!F:F,""))</f>
        <v/>
      </c>
      <c r="I21" s="6">
        <f>IF(A21="","",E21-F21-G21-H21)</f>
        <v/>
      </c>
      <c r="J21" s="6">
        <f>IF(A21="","",E21-F21-SUMIFS(借用紀錄!D:D,借用紀錄!B:B,A21,借用紀錄!H:H,"&lt;="&amp;$M$2,借用紀錄!I:I,"&gt;="&amp;$M$2,借用紀錄!J:J,"")-SUMIFS(借用紀錄!D:D,借用紀錄!B:B,A21,借用紀錄!I:I,"&lt;"&amp;TODAY(),借用紀錄!I:I,"&lt;"&amp;$M$2,借用紀錄!J:J,"")-SUMIFS(維修紀錄!C:C,維修紀錄!A:A,A21,維修紀錄!D:D,"&lt;="&amp;$M$2,維修紀錄!E:E,"&gt;="&amp;$M$2,維修紀錄!F:F,"")-SUMIFS(維修紀錄!C:C,維修紀錄!A:A,A21,維修紀錄!E:E,"&lt;"&amp;TODAY(),維修紀錄!E:E,"&lt;"&amp;$M$2,維修紀錄!F:F,""))</f>
        <v/>
      </c>
      <c r="K21" s="6">
        <f>IF(A21="","",COUNTIFS(借用紀錄!B:B,A21,借用紀錄!N:N,"逾期"))</f>
        <v/>
      </c>
    </row>
    <row r="22">
      <c r="A22" s="5" t="n"/>
      <c r="B22" s="5" t="n"/>
      <c r="C22" s="5" t="n"/>
      <c r="D22" s="5" t="n"/>
      <c r="E22" s="5" t="n"/>
      <c r="F22" s="5" t="n"/>
      <c r="G22" s="6">
        <f>IF(A22="","",SUMIFS(借用紀錄!D:D,借用紀錄!B:B,A22,借用紀錄!H:H,"&lt;="&amp;TODAY(),借用紀錄!J:J,""))</f>
        <v/>
      </c>
      <c r="H22" s="6">
        <f>IF(A22="","",SUMIFS(維修紀錄!C:C,維修紀錄!A:A,A22,維修紀錄!D:D,"&lt;="&amp;TODAY(),維修紀錄!F:F,""))</f>
        <v/>
      </c>
      <c r="I22" s="6">
        <f>IF(A22="","",E22-F22-G22-H22)</f>
        <v/>
      </c>
      <c r="J22" s="6">
        <f>IF(A22="","",E22-F22-SUMIFS(借用紀錄!D:D,借用紀錄!B:B,A22,借用紀錄!H:H,"&lt;="&amp;$M$2,借用紀錄!I:I,"&gt;="&amp;$M$2,借用紀錄!J:J,"")-SUMIFS(借用紀錄!D:D,借用紀錄!B:B,A22,借用紀錄!I:I,"&lt;"&amp;TODAY(),借用紀錄!I:I,"&lt;"&amp;$M$2,借用紀錄!J:J,"")-SUMIFS(維修紀錄!C:C,維修紀錄!A:A,A22,維修紀錄!D:D,"&lt;="&amp;$M$2,維修紀錄!E:E,"&gt;="&amp;$M$2,維修紀錄!F:F,"")-SUMIFS(維修紀錄!C:C,維修紀錄!A:A,A22,維修紀錄!E:E,"&lt;"&amp;TODAY(),維修紀錄!E:E,"&lt;"&amp;$M$2,維修紀錄!F:F,""))</f>
        <v/>
      </c>
      <c r="K22" s="6">
        <f>IF(A22="","",COUNTIFS(借用紀錄!B:B,A22,借用紀錄!N:N,"逾期"))</f>
        <v/>
      </c>
    </row>
    <row r="23">
      <c r="A23" s="5" t="n"/>
      <c r="B23" s="5" t="n"/>
      <c r="C23" s="5" t="n"/>
      <c r="D23" s="5" t="n"/>
      <c r="E23" s="5" t="n"/>
      <c r="F23" s="5" t="n"/>
      <c r="G23" s="6">
        <f>IF(A23="","",SUMIFS(借用紀錄!D:D,借用紀錄!B:B,A23,借用紀錄!H:H,"&lt;="&amp;TODAY(),借用紀錄!J:J,""))</f>
        <v/>
      </c>
      <c r="H23" s="6">
        <f>IF(A23="","",SUMIFS(維修紀錄!C:C,維修紀錄!A:A,A23,維修紀錄!D:D,"&lt;="&amp;TODAY(),維修紀錄!F:F,""))</f>
        <v/>
      </c>
      <c r="I23" s="6">
        <f>IF(A23="","",E23-F23-G23-H23)</f>
        <v/>
      </c>
      <c r="J23" s="6">
        <f>IF(A23="","",E23-F23-SUMIFS(借用紀錄!D:D,借用紀錄!B:B,A23,借用紀錄!H:H,"&lt;="&amp;$M$2,借用紀錄!I:I,"&gt;="&amp;$M$2,借用紀錄!J:J,"")-SUMIFS(借用紀錄!D:D,借用紀錄!B:B,A23,借用紀錄!I:I,"&lt;"&amp;TODAY(),借用紀錄!I:I,"&lt;"&amp;$M$2,借用紀錄!J:J,"")-SUMIFS(維修紀錄!C:C,維修紀錄!A:A,A23,維修紀錄!D:D,"&lt;="&amp;$M$2,維修紀錄!E:E,"&gt;="&amp;$M$2,維修紀錄!F:F,"")-SUMIFS(維修紀錄!C:C,維修紀錄!A:A,A23,維修紀錄!E:E,"&lt;"&amp;TODAY(),維修紀錄!E:E,"&lt;"&amp;$M$2,維修紀錄!F:F,""))</f>
        <v/>
      </c>
      <c r="K23" s="6">
        <f>IF(A23="","",COUNTIFS(借用紀錄!B:B,A23,借用紀錄!N:N,"逾期"))</f>
        <v/>
      </c>
    </row>
    <row r="24">
      <c r="A24" s="5" t="n"/>
      <c r="B24" s="5" t="n"/>
      <c r="C24" s="5" t="n"/>
      <c r="D24" s="5" t="n"/>
      <c r="E24" s="5" t="n"/>
      <c r="F24" s="5" t="n"/>
      <c r="G24" s="6">
        <f>IF(A24="","",SUMIFS(借用紀錄!D:D,借用紀錄!B:B,A24,借用紀錄!H:H,"&lt;="&amp;TODAY(),借用紀錄!J:J,""))</f>
        <v/>
      </c>
      <c r="H24" s="6">
        <f>IF(A24="","",SUMIFS(維修紀錄!C:C,維修紀錄!A:A,A24,維修紀錄!D:D,"&lt;="&amp;TODAY(),維修紀錄!F:F,""))</f>
        <v/>
      </c>
      <c r="I24" s="6">
        <f>IF(A24="","",E24-F24-G24-H24)</f>
        <v/>
      </c>
      <c r="J24" s="6">
        <f>IF(A24="","",E24-F24-SUMIFS(借用紀錄!D:D,借用紀錄!B:B,A24,借用紀錄!H:H,"&lt;="&amp;$M$2,借用紀錄!I:I,"&gt;="&amp;$M$2,借用紀錄!J:J,"")-SUMIFS(借用紀錄!D:D,借用紀錄!B:B,A24,借用紀錄!I:I,"&lt;"&amp;TODAY(),借用紀錄!I:I,"&lt;"&amp;$M$2,借用紀錄!J:J,"")-SUMIFS(維修紀錄!C:C,維修紀錄!A:A,A24,維修紀錄!D:D,"&lt;="&amp;$M$2,維修紀錄!E:E,"&gt;="&amp;$M$2,維修紀錄!F:F,"")-SUMIFS(維修紀錄!C:C,維修紀錄!A:A,A24,維修紀錄!E:E,"&lt;"&amp;TODAY(),維修紀錄!E:E,"&lt;"&amp;$M$2,維修紀錄!F:F,""))</f>
        <v/>
      </c>
      <c r="K24" s="6">
        <f>IF(A24="","",COUNTIFS(借用紀錄!B:B,A24,借用紀錄!N:N,"逾期"))</f>
        <v/>
      </c>
    </row>
    <row r="25">
      <c r="A25" s="5" t="n"/>
      <c r="B25" s="5" t="n"/>
      <c r="C25" s="5" t="n"/>
      <c r="D25" s="5" t="n"/>
      <c r="E25" s="5" t="n"/>
      <c r="F25" s="5" t="n"/>
      <c r="G25" s="6">
        <f>IF(A25="","",SUMIFS(借用紀錄!D:D,借用紀錄!B:B,A25,借用紀錄!H:H,"&lt;="&amp;TODAY(),借用紀錄!J:J,""))</f>
        <v/>
      </c>
      <c r="H25" s="6">
        <f>IF(A25="","",SUMIFS(維修紀錄!C:C,維修紀錄!A:A,A25,維修紀錄!D:D,"&lt;="&amp;TODAY(),維修紀錄!F:F,""))</f>
        <v/>
      </c>
      <c r="I25" s="6">
        <f>IF(A25="","",E25-F25-G25-H25)</f>
        <v/>
      </c>
      <c r="J25" s="6">
        <f>IF(A25="","",E25-F25-SUMIFS(借用紀錄!D:D,借用紀錄!B:B,A25,借用紀錄!H:H,"&lt;="&amp;$M$2,借用紀錄!I:I,"&gt;="&amp;$M$2,借用紀錄!J:J,"")-SUMIFS(借用紀錄!D:D,借用紀錄!B:B,A25,借用紀錄!I:I,"&lt;"&amp;TODAY(),借用紀錄!I:I,"&lt;"&amp;$M$2,借用紀錄!J:J,"")-SUMIFS(維修紀錄!C:C,維修紀錄!A:A,A25,維修紀錄!D:D,"&lt;="&amp;$M$2,維修紀錄!E:E,"&gt;="&amp;$M$2,維修紀錄!F:F,"")-SUMIFS(維修紀錄!C:C,維修紀錄!A:A,A25,維修紀錄!E:E,"&lt;"&amp;TODAY(),維修紀錄!E:E,"&lt;"&amp;$M$2,維修紀錄!F:F,""))</f>
        <v/>
      </c>
      <c r="K25" s="6">
        <f>IF(A25="","",COUNTIFS(借用紀錄!B:B,A25,借用紀錄!N:N,"逾期"))</f>
        <v/>
      </c>
    </row>
    <row r="26">
      <c r="A26" s="5" t="n"/>
      <c r="B26" s="5" t="n"/>
      <c r="C26" s="5" t="n"/>
      <c r="D26" s="5" t="n"/>
      <c r="E26" s="5" t="n"/>
      <c r="F26" s="5" t="n"/>
      <c r="G26" s="6">
        <f>IF(A26="","",SUMIFS(借用紀錄!D:D,借用紀錄!B:B,A26,借用紀錄!H:H,"&lt;="&amp;TODAY(),借用紀錄!J:J,""))</f>
        <v/>
      </c>
      <c r="H26" s="6">
        <f>IF(A26="","",SUMIFS(維修紀錄!C:C,維修紀錄!A:A,A26,維修紀錄!D:D,"&lt;="&amp;TODAY(),維修紀錄!F:F,""))</f>
        <v/>
      </c>
      <c r="I26" s="6">
        <f>IF(A26="","",E26-F26-G26-H26)</f>
        <v/>
      </c>
      <c r="J26" s="6">
        <f>IF(A26="","",E26-F26-SUMIFS(借用紀錄!D:D,借用紀錄!B:B,A26,借用紀錄!H:H,"&lt;="&amp;$M$2,借用紀錄!I:I,"&gt;="&amp;$M$2,借用紀錄!J:J,"")-SUMIFS(借用紀錄!D:D,借用紀錄!B:B,A26,借用紀錄!I:I,"&lt;"&amp;TODAY(),借用紀錄!I:I,"&lt;"&amp;$M$2,借用紀錄!J:J,"")-SUMIFS(維修紀錄!C:C,維修紀錄!A:A,A26,維修紀錄!D:D,"&lt;="&amp;$M$2,維修紀錄!E:E,"&gt;="&amp;$M$2,維修紀錄!F:F,"")-SUMIFS(維修紀錄!C:C,維修紀錄!A:A,A26,維修紀錄!E:E,"&lt;"&amp;TODAY(),維修紀錄!E:E,"&lt;"&amp;$M$2,維修紀錄!F:F,""))</f>
        <v/>
      </c>
      <c r="K26" s="6">
        <f>IF(A26="","",COUNTIFS(借用紀錄!B:B,A26,借用紀錄!N:N,"逾期"))</f>
        <v/>
      </c>
    </row>
    <row r="27">
      <c r="A27" s="5" t="n"/>
      <c r="B27" s="5" t="n"/>
      <c r="C27" s="5" t="n"/>
      <c r="D27" s="5" t="n"/>
      <c r="E27" s="5" t="n"/>
      <c r="F27" s="5" t="n"/>
      <c r="G27" s="6">
        <f>IF(A27="","",SUMIFS(借用紀錄!D:D,借用紀錄!B:B,A27,借用紀錄!H:H,"&lt;="&amp;TODAY(),借用紀錄!J:J,""))</f>
        <v/>
      </c>
      <c r="H27" s="6">
        <f>IF(A27="","",SUMIFS(維修紀錄!C:C,維修紀錄!A:A,A27,維修紀錄!D:D,"&lt;="&amp;TODAY(),維修紀錄!F:F,""))</f>
        <v/>
      </c>
      <c r="I27" s="6">
        <f>IF(A27="","",E27-F27-G27-H27)</f>
        <v/>
      </c>
      <c r="J27" s="6">
        <f>IF(A27="","",E27-F27-SUMIFS(借用紀錄!D:D,借用紀錄!B:B,A27,借用紀錄!H:H,"&lt;="&amp;$M$2,借用紀錄!I:I,"&gt;="&amp;$M$2,借用紀錄!J:J,"")-SUMIFS(借用紀錄!D:D,借用紀錄!B:B,A27,借用紀錄!I:I,"&lt;"&amp;TODAY(),借用紀錄!I:I,"&lt;"&amp;$M$2,借用紀錄!J:J,"")-SUMIFS(維修紀錄!C:C,維修紀錄!A:A,A27,維修紀錄!D:D,"&lt;="&amp;$M$2,維修紀錄!E:E,"&gt;="&amp;$M$2,維修紀錄!F:F,"")-SUMIFS(維修紀錄!C:C,維修紀錄!A:A,A27,維修紀錄!E:E,"&lt;"&amp;TODAY(),維修紀錄!E:E,"&lt;"&amp;$M$2,維修紀錄!F:F,""))</f>
        <v/>
      </c>
      <c r="K27" s="6">
        <f>IF(A27="","",COUNTIFS(借用紀錄!B:B,A27,借用紀錄!N:N,"逾期"))</f>
        <v/>
      </c>
    </row>
    <row r="28">
      <c r="A28" s="5" t="n"/>
      <c r="B28" s="5" t="n"/>
      <c r="C28" s="5" t="n"/>
      <c r="D28" s="5" t="n"/>
      <c r="E28" s="5" t="n"/>
      <c r="F28" s="5" t="n"/>
      <c r="G28" s="6">
        <f>IF(A28="","",SUMIFS(借用紀錄!D:D,借用紀錄!B:B,A28,借用紀錄!H:H,"&lt;="&amp;TODAY(),借用紀錄!J:J,""))</f>
        <v/>
      </c>
      <c r="H28" s="6">
        <f>IF(A28="","",SUMIFS(維修紀錄!C:C,維修紀錄!A:A,A28,維修紀錄!D:D,"&lt;="&amp;TODAY(),維修紀錄!F:F,""))</f>
        <v/>
      </c>
      <c r="I28" s="6">
        <f>IF(A28="","",E28-F28-G28-H28)</f>
        <v/>
      </c>
      <c r="J28" s="6">
        <f>IF(A28="","",E28-F28-SUMIFS(借用紀錄!D:D,借用紀錄!B:B,A28,借用紀錄!H:H,"&lt;="&amp;$M$2,借用紀錄!I:I,"&gt;="&amp;$M$2,借用紀錄!J:J,"")-SUMIFS(借用紀錄!D:D,借用紀錄!B:B,A28,借用紀錄!I:I,"&lt;"&amp;TODAY(),借用紀錄!I:I,"&lt;"&amp;$M$2,借用紀錄!J:J,"")-SUMIFS(維修紀錄!C:C,維修紀錄!A:A,A28,維修紀錄!D:D,"&lt;="&amp;$M$2,維修紀錄!E:E,"&gt;="&amp;$M$2,維修紀錄!F:F,"")-SUMIFS(維修紀錄!C:C,維修紀錄!A:A,A28,維修紀錄!E:E,"&lt;"&amp;TODAY(),維修紀錄!E:E,"&lt;"&amp;$M$2,維修紀錄!F:F,""))</f>
        <v/>
      </c>
      <c r="K28" s="6">
        <f>IF(A28="","",COUNTIFS(借用紀錄!B:B,A28,借用紀錄!N:N,"逾期"))</f>
        <v/>
      </c>
    </row>
    <row r="29">
      <c r="A29" s="5" t="n"/>
      <c r="B29" s="5" t="n"/>
      <c r="C29" s="5" t="n"/>
      <c r="D29" s="5" t="n"/>
      <c r="E29" s="5" t="n"/>
      <c r="F29" s="5" t="n"/>
      <c r="G29" s="6">
        <f>IF(A29="","",SUMIFS(借用紀錄!D:D,借用紀錄!B:B,A29,借用紀錄!H:H,"&lt;="&amp;TODAY(),借用紀錄!J:J,""))</f>
        <v/>
      </c>
      <c r="H29" s="6">
        <f>IF(A29="","",SUMIFS(維修紀錄!C:C,維修紀錄!A:A,A29,維修紀錄!D:D,"&lt;="&amp;TODAY(),維修紀錄!F:F,""))</f>
        <v/>
      </c>
      <c r="I29" s="6">
        <f>IF(A29="","",E29-F29-G29-H29)</f>
        <v/>
      </c>
      <c r="J29" s="6">
        <f>IF(A29="","",E29-F29-SUMIFS(借用紀錄!D:D,借用紀錄!B:B,A29,借用紀錄!H:H,"&lt;="&amp;$M$2,借用紀錄!I:I,"&gt;="&amp;$M$2,借用紀錄!J:J,"")-SUMIFS(借用紀錄!D:D,借用紀錄!B:B,A29,借用紀錄!I:I,"&lt;"&amp;TODAY(),借用紀錄!I:I,"&lt;"&amp;$M$2,借用紀錄!J:J,"")-SUMIFS(維修紀錄!C:C,維修紀錄!A:A,A29,維修紀錄!D:D,"&lt;="&amp;$M$2,維修紀錄!E:E,"&gt;="&amp;$M$2,維修紀錄!F:F,"")-SUMIFS(維修紀錄!C:C,維修紀錄!A:A,A29,維修紀錄!E:E,"&lt;"&amp;TODAY(),維修紀錄!E:E,"&lt;"&amp;$M$2,維修紀錄!F:F,""))</f>
        <v/>
      </c>
      <c r="K29" s="6">
        <f>IF(A29="","",COUNTIFS(借用紀錄!B:B,A29,借用紀錄!N:N,"逾期"))</f>
        <v/>
      </c>
    </row>
    <row r="30">
      <c r="A30" s="5" t="n"/>
      <c r="B30" s="5" t="n"/>
      <c r="C30" s="5" t="n"/>
      <c r="D30" s="5" t="n"/>
      <c r="E30" s="5" t="n"/>
      <c r="F30" s="5" t="n"/>
      <c r="G30" s="6">
        <f>IF(A30="","",SUMIFS(借用紀錄!D:D,借用紀錄!B:B,A30,借用紀錄!H:H,"&lt;="&amp;TODAY(),借用紀錄!J:J,""))</f>
        <v/>
      </c>
      <c r="H30" s="6">
        <f>IF(A30="","",SUMIFS(維修紀錄!C:C,維修紀錄!A:A,A30,維修紀錄!D:D,"&lt;="&amp;TODAY(),維修紀錄!F:F,""))</f>
        <v/>
      </c>
      <c r="I30" s="6">
        <f>IF(A30="","",E30-F30-G30-H30)</f>
        <v/>
      </c>
      <c r="J30" s="6">
        <f>IF(A30="","",E30-F30-SUMIFS(借用紀錄!D:D,借用紀錄!B:B,A30,借用紀錄!H:H,"&lt;="&amp;$M$2,借用紀錄!I:I,"&gt;="&amp;$M$2,借用紀錄!J:J,"")-SUMIFS(借用紀錄!D:D,借用紀錄!B:B,A30,借用紀錄!I:I,"&lt;"&amp;TODAY(),借用紀錄!I:I,"&lt;"&amp;$M$2,借用紀錄!J:J,"")-SUMIFS(維修紀錄!C:C,維修紀錄!A:A,A30,維修紀錄!D:D,"&lt;="&amp;$M$2,維修紀錄!E:E,"&gt;="&amp;$M$2,維修紀錄!F:F,"")-SUMIFS(維修紀錄!C:C,維修紀錄!A:A,A30,維修紀錄!E:E,"&lt;"&amp;TODAY(),維修紀錄!E:E,"&lt;"&amp;$M$2,維修紀錄!F:F,""))</f>
        <v/>
      </c>
      <c r="K30" s="6">
        <f>IF(A30="","",COUNTIFS(借用紀錄!B:B,A30,借用紀錄!N:N,"逾期"))</f>
        <v/>
      </c>
    </row>
    <row r="31">
      <c r="A31" s="5" t="n"/>
      <c r="B31" s="5" t="n"/>
      <c r="C31" s="5" t="n"/>
      <c r="D31" s="5" t="n"/>
      <c r="E31" s="5" t="n"/>
      <c r="F31" s="5" t="n"/>
      <c r="G31" s="6">
        <f>IF(A31="","",SUMIFS(借用紀錄!D:D,借用紀錄!B:B,A31,借用紀錄!H:H,"&lt;="&amp;TODAY(),借用紀錄!J:J,""))</f>
        <v/>
      </c>
      <c r="H31" s="6">
        <f>IF(A31="","",SUMIFS(維修紀錄!C:C,維修紀錄!A:A,A31,維修紀錄!D:D,"&lt;="&amp;TODAY(),維修紀錄!F:F,""))</f>
        <v/>
      </c>
      <c r="I31" s="6">
        <f>IF(A31="","",E31-F31-G31-H31)</f>
        <v/>
      </c>
      <c r="J31" s="6">
        <f>IF(A31="","",E31-F31-SUMIFS(借用紀錄!D:D,借用紀錄!B:B,A31,借用紀錄!H:H,"&lt;="&amp;$M$2,借用紀錄!I:I,"&gt;="&amp;$M$2,借用紀錄!J:J,"")-SUMIFS(借用紀錄!D:D,借用紀錄!B:B,A31,借用紀錄!I:I,"&lt;"&amp;TODAY(),借用紀錄!I:I,"&lt;"&amp;$M$2,借用紀錄!J:J,"")-SUMIFS(維修紀錄!C:C,維修紀錄!A:A,A31,維修紀錄!D:D,"&lt;="&amp;$M$2,維修紀錄!E:E,"&gt;="&amp;$M$2,維修紀錄!F:F,"")-SUMIFS(維修紀錄!C:C,維修紀錄!A:A,A31,維修紀錄!E:E,"&lt;"&amp;TODAY(),維修紀錄!E:E,"&lt;"&amp;$M$2,維修紀錄!F:F,""))</f>
        <v/>
      </c>
      <c r="K31" s="6">
        <f>IF(A31="","",COUNTIFS(借用紀錄!B:B,A31,借用紀錄!N:N,"逾期"))</f>
        <v/>
      </c>
    </row>
    <row r="32">
      <c r="A32" s="5" t="n"/>
      <c r="B32" s="5" t="n"/>
      <c r="C32" s="5" t="n"/>
      <c r="D32" s="5" t="n"/>
      <c r="E32" s="5" t="n"/>
      <c r="F32" s="5" t="n"/>
      <c r="G32" s="6">
        <f>IF(A32="","",SUMIFS(借用紀錄!D:D,借用紀錄!B:B,A32,借用紀錄!H:H,"&lt;="&amp;TODAY(),借用紀錄!J:J,""))</f>
        <v/>
      </c>
      <c r="H32" s="6">
        <f>IF(A32="","",SUMIFS(維修紀錄!C:C,維修紀錄!A:A,A32,維修紀錄!D:D,"&lt;="&amp;TODAY(),維修紀錄!F:F,""))</f>
        <v/>
      </c>
      <c r="I32" s="6">
        <f>IF(A32="","",E32-F32-G32-H32)</f>
        <v/>
      </c>
      <c r="J32" s="6">
        <f>IF(A32="","",E32-F32-SUMIFS(借用紀錄!D:D,借用紀錄!B:B,A32,借用紀錄!H:H,"&lt;="&amp;$M$2,借用紀錄!I:I,"&gt;="&amp;$M$2,借用紀錄!J:J,"")-SUMIFS(借用紀錄!D:D,借用紀錄!B:B,A32,借用紀錄!I:I,"&lt;"&amp;TODAY(),借用紀錄!I:I,"&lt;"&amp;$M$2,借用紀錄!J:J,"")-SUMIFS(維修紀錄!C:C,維修紀錄!A:A,A32,維修紀錄!D:D,"&lt;="&amp;$M$2,維修紀錄!E:E,"&gt;="&amp;$M$2,維修紀錄!F:F,"")-SUMIFS(維修紀錄!C:C,維修紀錄!A:A,A32,維修紀錄!E:E,"&lt;"&amp;TODAY(),維修紀錄!E:E,"&lt;"&amp;$M$2,維修紀錄!F:F,""))</f>
        <v/>
      </c>
      <c r="K32" s="6">
        <f>IF(A32="","",COUNTIFS(借用紀錄!B:B,A32,借用紀錄!N:N,"逾期"))</f>
        <v/>
      </c>
    </row>
    <row r="33">
      <c r="A33" s="5" t="n"/>
      <c r="B33" s="5" t="n"/>
      <c r="C33" s="5" t="n"/>
      <c r="D33" s="5" t="n"/>
      <c r="E33" s="5" t="n"/>
      <c r="F33" s="5" t="n"/>
      <c r="G33" s="6">
        <f>IF(A33="","",SUMIFS(借用紀錄!D:D,借用紀錄!B:B,A33,借用紀錄!H:H,"&lt;="&amp;TODAY(),借用紀錄!J:J,""))</f>
        <v/>
      </c>
      <c r="H33" s="6">
        <f>IF(A33="","",SUMIFS(維修紀錄!C:C,維修紀錄!A:A,A33,維修紀錄!D:D,"&lt;="&amp;TODAY(),維修紀錄!F:F,""))</f>
        <v/>
      </c>
      <c r="I33" s="6">
        <f>IF(A33="","",E33-F33-G33-H33)</f>
        <v/>
      </c>
      <c r="J33" s="6">
        <f>IF(A33="","",E33-F33-SUMIFS(借用紀錄!D:D,借用紀錄!B:B,A33,借用紀錄!H:H,"&lt;="&amp;$M$2,借用紀錄!I:I,"&gt;="&amp;$M$2,借用紀錄!J:J,"")-SUMIFS(借用紀錄!D:D,借用紀錄!B:B,A33,借用紀錄!I:I,"&lt;"&amp;TODAY(),借用紀錄!I:I,"&lt;"&amp;$M$2,借用紀錄!J:J,"")-SUMIFS(維修紀錄!C:C,維修紀錄!A:A,A33,維修紀錄!D:D,"&lt;="&amp;$M$2,維修紀錄!E:E,"&gt;="&amp;$M$2,維修紀錄!F:F,"")-SUMIFS(維修紀錄!C:C,維修紀錄!A:A,A33,維修紀錄!E:E,"&lt;"&amp;TODAY(),維修紀錄!E:E,"&lt;"&amp;$M$2,維修紀錄!F:F,""))</f>
        <v/>
      </c>
      <c r="K33" s="6">
        <f>IF(A33="","",COUNTIFS(借用紀錄!B:B,A33,借用紀錄!N:N,"逾期"))</f>
        <v/>
      </c>
    </row>
    <row r="34">
      <c r="A34" s="5" t="n"/>
      <c r="B34" s="5" t="n"/>
      <c r="C34" s="5" t="n"/>
      <c r="D34" s="5" t="n"/>
      <c r="E34" s="5" t="n"/>
      <c r="F34" s="5" t="n"/>
      <c r="G34" s="6">
        <f>IF(A34="","",SUMIFS(借用紀錄!D:D,借用紀錄!B:B,A34,借用紀錄!H:H,"&lt;="&amp;TODAY(),借用紀錄!J:J,""))</f>
        <v/>
      </c>
      <c r="H34" s="6">
        <f>IF(A34="","",SUMIFS(維修紀錄!C:C,維修紀錄!A:A,A34,維修紀錄!D:D,"&lt;="&amp;TODAY(),維修紀錄!F:F,""))</f>
        <v/>
      </c>
      <c r="I34" s="6">
        <f>IF(A34="","",E34-F34-G34-H34)</f>
        <v/>
      </c>
      <c r="J34" s="6">
        <f>IF(A34="","",E34-F34-SUMIFS(借用紀錄!D:D,借用紀錄!B:B,A34,借用紀錄!H:H,"&lt;="&amp;$M$2,借用紀錄!I:I,"&gt;="&amp;$M$2,借用紀錄!J:J,"")-SUMIFS(借用紀錄!D:D,借用紀錄!B:B,A34,借用紀錄!I:I,"&lt;"&amp;TODAY(),借用紀錄!I:I,"&lt;"&amp;$M$2,借用紀錄!J:J,"")-SUMIFS(維修紀錄!C:C,維修紀錄!A:A,A34,維修紀錄!D:D,"&lt;="&amp;$M$2,維修紀錄!E:E,"&gt;="&amp;$M$2,維修紀錄!F:F,"")-SUMIFS(維修紀錄!C:C,維修紀錄!A:A,A34,維修紀錄!E:E,"&lt;"&amp;TODAY(),維修紀錄!E:E,"&lt;"&amp;$M$2,維修紀錄!F:F,""))</f>
        <v/>
      </c>
      <c r="K34" s="6">
        <f>IF(A34="","",COUNTIFS(借用紀錄!B:B,A34,借用紀錄!N:N,"逾期"))</f>
        <v/>
      </c>
    </row>
    <row r="35">
      <c r="A35" s="5" t="n"/>
      <c r="B35" s="5" t="n"/>
      <c r="C35" s="5" t="n"/>
      <c r="D35" s="5" t="n"/>
      <c r="E35" s="5" t="n"/>
      <c r="F35" s="5" t="n"/>
      <c r="G35" s="6">
        <f>IF(A35="","",SUMIFS(借用紀錄!D:D,借用紀錄!B:B,A35,借用紀錄!H:H,"&lt;="&amp;TODAY(),借用紀錄!J:J,""))</f>
        <v/>
      </c>
      <c r="H35" s="6">
        <f>IF(A35="","",SUMIFS(維修紀錄!C:C,維修紀錄!A:A,A35,維修紀錄!D:D,"&lt;="&amp;TODAY(),維修紀錄!F:F,""))</f>
        <v/>
      </c>
      <c r="I35" s="6">
        <f>IF(A35="","",E35-F35-G35-H35)</f>
        <v/>
      </c>
      <c r="J35" s="6">
        <f>IF(A35="","",E35-F35-SUMIFS(借用紀錄!D:D,借用紀錄!B:B,A35,借用紀錄!H:H,"&lt;="&amp;$M$2,借用紀錄!I:I,"&gt;="&amp;$M$2,借用紀錄!J:J,"")-SUMIFS(借用紀錄!D:D,借用紀錄!B:B,A35,借用紀錄!I:I,"&lt;"&amp;TODAY(),借用紀錄!I:I,"&lt;"&amp;$M$2,借用紀錄!J:J,"")-SUMIFS(維修紀錄!C:C,維修紀錄!A:A,A35,維修紀錄!D:D,"&lt;="&amp;$M$2,維修紀錄!E:E,"&gt;="&amp;$M$2,維修紀錄!F:F,"")-SUMIFS(維修紀錄!C:C,維修紀錄!A:A,A35,維修紀錄!E:E,"&lt;"&amp;TODAY(),維修紀錄!E:E,"&lt;"&amp;$M$2,維修紀錄!F:F,""))</f>
        <v/>
      </c>
      <c r="K35" s="6">
        <f>IF(A35="","",COUNTIFS(借用紀錄!B:B,A35,借用紀錄!N:N,"逾期"))</f>
        <v/>
      </c>
    </row>
    <row r="36">
      <c r="A36" s="5" t="n"/>
      <c r="B36" s="5" t="n"/>
      <c r="C36" s="5" t="n"/>
      <c r="D36" s="5" t="n"/>
      <c r="E36" s="5" t="n"/>
      <c r="F36" s="5" t="n"/>
      <c r="G36" s="6">
        <f>IF(A36="","",SUMIFS(借用紀錄!D:D,借用紀錄!B:B,A36,借用紀錄!H:H,"&lt;="&amp;TODAY(),借用紀錄!J:J,""))</f>
        <v/>
      </c>
      <c r="H36" s="6">
        <f>IF(A36="","",SUMIFS(維修紀錄!C:C,維修紀錄!A:A,A36,維修紀錄!D:D,"&lt;="&amp;TODAY(),維修紀錄!F:F,""))</f>
        <v/>
      </c>
      <c r="I36" s="6">
        <f>IF(A36="","",E36-F36-G36-H36)</f>
        <v/>
      </c>
      <c r="J36" s="6">
        <f>IF(A36="","",E36-F36-SUMIFS(借用紀錄!D:D,借用紀錄!B:B,A36,借用紀錄!H:H,"&lt;="&amp;$M$2,借用紀錄!I:I,"&gt;="&amp;$M$2,借用紀錄!J:J,"")-SUMIFS(借用紀錄!D:D,借用紀錄!B:B,A36,借用紀錄!I:I,"&lt;"&amp;TODAY(),借用紀錄!I:I,"&lt;"&amp;$M$2,借用紀錄!J:J,"")-SUMIFS(維修紀錄!C:C,維修紀錄!A:A,A36,維修紀錄!D:D,"&lt;="&amp;$M$2,維修紀錄!E:E,"&gt;="&amp;$M$2,維修紀錄!F:F,"")-SUMIFS(維修紀錄!C:C,維修紀錄!A:A,A36,維修紀錄!E:E,"&lt;"&amp;TODAY(),維修紀錄!E:E,"&lt;"&amp;$M$2,維修紀錄!F:F,""))</f>
        <v/>
      </c>
      <c r="K36" s="6">
        <f>IF(A36="","",COUNTIFS(借用紀錄!B:B,A36,借用紀錄!N:N,"逾期"))</f>
        <v/>
      </c>
    </row>
    <row r="37">
      <c r="A37" s="5" t="n"/>
      <c r="B37" s="5" t="n"/>
      <c r="C37" s="5" t="n"/>
      <c r="D37" s="5" t="n"/>
      <c r="E37" s="5" t="n"/>
      <c r="F37" s="5" t="n"/>
      <c r="G37" s="6">
        <f>IF(A37="","",SUMIFS(借用紀錄!D:D,借用紀錄!B:B,A37,借用紀錄!H:H,"&lt;="&amp;TODAY(),借用紀錄!J:J,""))</f>
        <v/>
      </c>
      <c r="H37" s="6">
        <f>IF(A37="","",SUMIFS(維修紀錄!C:C,維修紀錄!A:A,A37,維修紀錄!D:D,"&lt;="&amp;TODAY(),維修紀錄!F:F,""))</f>
        <v/>
      </c>
      <c r="I37" s="6">
        <f>IF(A37="","",E37-F37-G37-H37)</f>
        <v/>
      </c>
      <c r="J37" s="6">
        <f>IF(A37="","",E37-F37-SUMIFS(借用紀錄!D:D,借用紀錄!B:B,A37,借用紀錄!H:H,"&lt;="&amp;$M$2,借用紀錄!I:I,"&gt;="&amp;$M$2,借用紀錄!J:J,"")-SUMIFS(借用紀錄!D:D,借用紀錄!B:B,A37,借用紀錄!I:I,"&lt;"&amp;TODAY(),借用紀錄!I:I,"&lt;"&amp;$M$2,借用紀錄!J:J,"")-SUMIFS(維修紀錄!C:C,維修紀錄!A:A,A37,維修紀錄!D:D,"&lt;="&amp;$M$2,維修紀錄!E:E,"&gt;="&amp;$M$2,維修紀錄!F:F,"")-SUMIFS(維修紀錄!C:C,維修紀錄!A:A,A37,維修紀錄!E:E,"&lt;"&amp;TODAY(),維修紀錄!E:E,"&lt;"&amp;$M$2,維修紀錄!F:F,""))</f>
        <v/>
      </c>
      <c r="K37" s="6">
        <f>IF(A37="","",COUNTIFS(借用紀錄!B:B,A37,借用紀錄!N:N,"逾期"))</f>
        <v/>
      </c>
    </row>
    <row r="38">
      <c r="A38" s="5" t="n"/>
      <c r="B38" s="5" t="n"/>
      <c r="C38" s="5" t="n"/>
      <c r="D38" s="5" t="n"/>
      <c r="E38" s="5" t="n"/>
      <c r="F38" s="5" t="n"/>
      <c r="G38" s="6">
        <f>IF(A38="","",SUMIFS(借用紀錄!D:D,借用紀錄!B:B,A38,借用紀錄!H:H,"&lt;="&amp;TODAY(),借用紀錄!J:J,""))</f>
        <v/>
      </c>
      <c r="H38" s="6">
        <f>IF(A38="","",SUMIFS(維修紀錄!C:C,維修紀錄!A:A,A38,維修紀錄!D:D,"&lt;="&amp;TODAY(),維修紀錄!F:F,""))</f>
        <v/>
      </c>
      <c r="I38" s="6">
        <f>IF(A38="","",E38-F38-G38-H38)</f>
        <v/>
      </c>
      <c r="J38" s="6">
        <f>IF(A38="","",E38-F38-SUMIFS(借用紀錄!D:D,借用紀錄!B:B,A38,借用紀錄!H:H,"&lt;="&amp;$M$2,借用紀錄!I:I,"&gt;="&amp;$M$2,借用紀錄!J:J,"")-SUMIFS(借用紀錄!D:D,借用紀錄!B:B,A38,借用紀錄!I:I,"&lt;"&amp;TODAY(),借用紀錄!I:I,"&lt;"&amp;$M$2,借用紀錄!J:J,"")-SUMIFS(維修紀錄!C:C,維修紀錄!A:A,A38,維修紀錄!D:D,"&lt;="&amp;$M$2,維修紀錄!E:E,"&gt;="&amp;$M$2,維修紀錄!F:F,"")-SUMIFS(維修紀錄!C:C,維修紀錄!A:A,A38,維修紀錄!E:E,"&lt;"&amp;TODAY(),維修紀錄!E:E,"&lt;"&amp;$M$2,維修紀錄!F:F,""))</f>
        <v/>
      </c>
      <c r="K38" s="6">
        <f>IF(A38="","",COUNTIFS(借用紀錄!B:B,A38,借用紀錄!N:N,"逾期"))</f>
        <v/>
      </c>
    </row>
    <row r="39">
      <c r="A39" s="5" t="n"/>
      <c r="B39" s="5" t="n"/>
      <c r="C39" s="5" t="n"/>
      <c r="D39" s="5" t="n"/>
      <c r="E39" s="5" t="n"/>
      <c r="F39" s="5" t="n"/>
      <c r="G39" s="6">
        <f>IF(A39="","",SUMIFS(借用紀錄!D:D,借用紀錄!B:B,A39,借用紀錄!H:H,"&lt;="&amp;TODAY(),借用紀錄!J:J,""))</f>
        <v/>
      </c>
      <c r="H39" s="6">
        <f>IF(A39="","",SUMIFS(維修紀錄!C:C,維修紀錄!A:A,A39,維修紀錄!D:D,"&lt;="&amp;TODAY(),維修紀錄!F:F,""))</f>
        <v/>
      </c>
      <c r="I39" s="6">
        <f>IF(A39="","",E39-F39-G39-H39)</f>
        <v/>
      </c>
      <c r="J39" s="6">
        <f>IF(A39="","",E39-F39-SUMIFS(借用紀錄!D:D,借用紀錄!B:B,A39,借用紀錄!H:H,"&lt;="&amp;$M$2,借用紀錄!I:I,"&gt;="&amp;$M$2,借用紀錄!J:J,"")-SUMIFS(借用紀錄!D:D,借用紀錄!B:B,A39,借用紀錄!I:I,"&lt;"&amp;TODAY(),借用紀錄!I:I,"&lt;"&amp;$M$2,借用紀錄!J:J,"")-SUMIFS(維修紀錄!C:C,維修紀錄!A:A,A39,維修紀錄!D:D,"&lt;="&amp;$M$2,維修紀錄!E:E,"&gt;="&amp;$M$2,維修紀錄!F:F,"")-SUMIFS(維修紀錄!C:C,維修紀錄!A:A,A39,維修紀錄!E:E,"&lt;"&amp;TODAY(),維修紀錄!E:E,"&lt;"&amp;$M$2,維修紀錄!F:F,""))</f>
        <v/>
      </c>
      <c r="K39" s="6">
        <f>IF(A39="","",COUNTIFS(借用紀錄!B:B,A39,借用紀錄!N:N,"逾期"))</f>
        <v/>
      </c>
    </row>
    <row r="40">
      <c r="A40" s="5" t="n"/>
      <c r="B40" s="5" t="n"/>
      <c r="C40" s="5" t="n"/>
      <c r="D40" s="5" t="n"/>
      <c r="E40" s="5" t="n"/>
      <c r="F40" s="5" t="n"/>
      <c r="G40" s="6">
        <f>IF(A40="","",SUMIFS(借用紀錄!D:D,借用紀錄!B:B,A40,借用紀錄!H:H,"&lt;="&amp;TODAY(),借用紀錄!J:J,""))</f>
        <v/>
      </c>
      <c r="H40" s="6">
        <f>IF(A40="","",SUMIFS(維修紀錄!C:C,維修紀錄!A:A,A40,維修紀錄!D:D,"&lt;="&amp;TODAY(),維修紀錄!F:F,""))</f>
        <v/>
      </c>
      <c r="I40" s="6">
        <f>IF(A40="","",E40-F40-G40-H40)</f>
        <v/>
      </c>
      <c r="J40" s="6">
        <f>IF(A40="","",E40-F40-SUMIFS(借用紀錄!D:D,借用紀錄!B:B,A40,借用紀錄!H:H,"&lt;="&amp;$M$2,借用紀錄!I:I,"&gt;="&amp;$M$2,借用紀錄!J:J,"")-SUMIFS(借用紀錄!D:D,借用紀錄!B:B,A40,借用紀錄!I:I,"&lt;"&amp;TODAY(),借用紀錄!I:I,"&lt;"&amp;$M$2,借用紀錄!J:J,"")-SUMIFS(維修紀錄!C:C,維修紀錄!A:A,A40,維修紀錄!D:D,"&lt;="&amp;$M$2,維修紀錄!E:E,"&gt;="&amp;$M$2,維修紀錄!F:F,"")-SUMIFS(維修紀錄!C:C,維修紀錄!A:A,A40,維修紀錄!E:E,"&lt;"&amp;TODAY(),維修紀錄!E:E,"&lt;"&amp;$M$2,維修紀錄!F:F,""))</f>
        <v/>
      </c>
      <c r="K40" s="6">
        <f>IF(A40="","",COUNTIFS(借用紀錄!B:B,A40,借用紀錄!N:N,"逾期"))</f>
        <v/>
      </c>
    </row>
    <row r="41">
      <c r="A41" s="5" t="n"/>
      <c r="B41" s="5" t="n"/>
      <c r="C41" s="5" t="n"/>
      <c r="D41" s="5" t="n"/>
      <c r="E41" s="5" t="n"/>
      <c r="F41" s="5" t="n"/>
      <c r="G41" s="6">
        <f>IF(A41="","",SUMIFS(借用紀錄!D:D,借用紀錄!B:B,A41,借用紀錄!H:H,"&lt;="&amp;TODAY(),借用紀錄!J:J,""))</f>
        <v/>
      </c>
      <c r="H41" s="6">
        <f>IF(A41="","",SUMIFS(維修紀錄!C:C,維修紀錄!A:A,A41,維修紀錄!D:D,"&lt;="&amp;TODAY(),維修紀錄!F:F,""))</f>
        <v/>
      </c>
      <c r="I41" s="6">
        <f>IF(A41="","",E41-F41-G41-H41)</f>
        <v/>
      </c>
      <c r="J41" s="6">
        <f>IF(A41="","",E41-F41-SUMIFS(借用紀錄!D:D,借用紀錄!B:B,A41,借用紀錄!H:H,"&lt;="&amp;$M$2,借用紀錄!I:I,"&gt;="&amp;$M$2,借用紀錄!J:J,"")-SUMIFS(借用紀錄!D:D,借用紀錄!B:B,A41,借用紀錄!I:I,"&lt;"&amp;TODAY(),借用紀錄!I:I,"&lt;"&amp;$M$2,借用紀錄!J:J,"")-SUMIFS(維修紀錄!C:C,維修紀錄!A:A,A41,維修紀錄!D:D,"&lt;="&amp;$M$2,維修紀錄!E:E,"&gt;="&amp;$M$2,維修紀錄!F:F,"")-SUMIFS(維修紀錄!C:C,維修紀錄!A:A,A41,維修紀錄!E:E,"&lt;"&amp;TODAY(),維修紀錄!E:E,"&lt;"&amp;$M$2,維修紀錄!F:F,""))</f>
        <v/>
      </c>
      <c r="K41" s="6">
        <f>IF(A41="","",COUNTIFS(借用紀錄!B:B,A41,借用紀錄!N:N,"逾期"))</f>
        <v/>
      </c>
    </row>
    <row r="42">
      <c r="A42" s="5" t="n"/>
      <c r="B42" s="5" t="n"/>
      <c r="C42" s="5" t="n"/>
      <c r="D42" s="5" t="n"/>
      <c r="E42" s="5" t="n"/>
      <c r="F42" s="5" t="n"/>
      <c r="G42" s="6">
        <f>IF(A42="","",SUMIFS(借用紀錄!D:D,借用紀錄!B:B,A42,借用紀錄!H:H,"&lt;="&amp;TODAY(),借用紀錄!J:J,""))</f>
        <v/>
      </c>
      <c r="H42" s="6">
        <f>IF(A42="","",SUMIFS(維修紀錄!C:C,維修紀錄!A:A,A42,維修紀錄!D:D,"&lt;="&amp;TODAY(),維修紀錄!F:F,""))</f>
        <v/>
      </c>
      <c r="I42" s="6">
        <f>IF(A42="","",E42-F42-G42-H42)</f>
        <v/>
      </c>
      <c r="J42" s="6">
        <f>IF(A42="","",E42-F42-SUMIFS(借用紀錄!D:D,借用紀錄!B:B,A42,借用紀錄!H:H,"&lt;="&amp;$M$2,借用紀錄!I:I,"&gt;="&amp;$M$2,借用紀錄!J:J,"")-SUMIFS(借用紀錄!D:D,借用紀錄!B:B,A42,借用紀錄!I:I,"&lt;"&amp;TODAY(),借用紀錄!I:I,"&lt;"&amp;$M$2,借用紀錄!J:J,"")-SUMIFS(維修紀錄!C:C,維修紀錄!A:A,A42,維修紀錄!D:D,"&lt;="&amp;$M$2,維修紀錄!E:E,"&gt;="&amp;$M$2,維修紀錄!F:F,"")-SUMIFS(維修紀錄!C:C,維修紀錄!A:A,A42,維修紀錄!E:E,"&lt;"&amp;TODAY(),維修紀錄!E:E,"&lt;"&amp;$M$2,維修紀錄!F:F,""))</f>
        <v/>
      </c>
      <c r="K42" s="6">
        <f>IF(A42="","",COUNTIFS(借用紀錄!B:B,A42,借用紀錄!N:N,"逾期"))</f>
        <v/>
      </c>
    </row>
    <row r="43">
      <c r="A43" s="5" t="n"/>
      <c r="B43" s="5" t="n"/>
      <c r="C43" s="5" t="n"/>
      <c r="D43" s="5" t="n"/>
      <c r="E43" s="5" t="n"/>
      <c r="F43" s="5" t="n"/>
      <c r="G43" s="6">
        <f>IF(A43="","",SUMIFS(借用紀錄!D:D,借用紀錄!B:B,A43,借用紀錄!H:H,"&lt;="&amp;TODAY(),借用紀錄!J:J,""))</f>
        <v/>
      </c>
      <c r="H43" s="6">
        <f>IF(A43="","",SUMIFS(維修紀錄!C:C,維修紀錄!A:A,A43,維修紀錄!D:D,"&lt;="&amp;TODAY(),維修紀錄!F:F,""))</f>
        <v/>
      </c>
      <c r="I43" s="6">
        <f>IF(A43="","",E43-F43-G43-H43)</f>
        <v/>
      </c>
      <c r="J43" s="6">
        <f>IF(A43="","",E43-F43-SUMIFS(借用紀錄!D:D,借用紀錄!B:B,A43,借用紀錄!H:H,"&lt;="&amp;$M$2,借用紀錄!I:I,"&gt;="&amp;$M$2,借用紀錄!J:J,"")-SUMIFS(借用紀錄!D:D,借用紀錄!B:B,A43,借用紀錄!I:I,"&lt;"&amp;TODAY(),借用紀錄!I:I,"&lt;"&amp;$M$2,借用紀錄!J:J,"")-SUMIFS(維修紀錄!C:C,維修紀錄!A:A,A43,維修紀錄!D:D,"&lt;="&amp;$M$2,維修紀錄!E:E,"&gt;="&amp;$M$2,維修紀錄!F:F,"")-SUMIFS(維修紀錄!C:C,維修紀錄!A:A,A43,維修紀錄!E:E,"&lt;"&amp;TODAY(),維修紀錄!E:E,"&lt;"&amp;$M$2,維修紀錄!F:F,""))</f>
        <v/>
      </c>
      <c r="K43" s="6">
        <f>IF(A43="","",COUNTIFS(借用紀錄!B:B,A43,借用紀錄!N:N,"逾期"))</f>
        <v/>
      </c>
    </row>
    <row r="44">
      <c r="A44" s="5" t="n"/>
      <c r="B44" s="5" t="n"/>
      <c r="C44" s="5" t="n"/>
      <c r="D44" s="5" t="n"/>
      <c r="E44" s="5" t="n"/>
      <c r="F44" s="5" t="n"/>
      <c r="G44" s="6">
        <f>IF(A44="","",SUMIFS(借用紀錄!D:D,借用紀錄!B:B,A44,借用紀錄!H:H,"&lt;="&amp;TODAY(),借用紀錄!J:J,""))</f>
        <v/>
      </c>
      <c r="H44" s="6">
        <f>IF(A44="","",SUMIFS(維修紀錄!C:C,維修紀錄!A:A,A44,維修紀錄!D:D,"&lt;="&amp;TODAY(),維修紀錄!F:F,""))</f>
        <v/>
      </c>
      <c r="I44" s="6">
        <f>IF(A44="","",E44-F44-G44-H44)</f>
        <v/>
      </c>
      <c r="J44" s="6">
        <f>IF(A44="","",E44-F44-SUMIFS(借用紀錄!D:D,借用紀錄!B:B,A44,借用紀錄!H:H,"&lt;="&amp;$M$2,借用紀錄!I:I,"&gt;="&amp;$M$2,借用紀錄!J:J,"")-SUMIFS(借用紀錄!D:D,借用紀錄!B:B,A44,借用紀錄!I:I,"&lt;"&amp;TODAY(),借用紀錄!I:I,"&lt;"&amp;$M$2,借用紀錄!J:J,"")-SUMIFS(維修紀錄!C:C,維修紀錄!A:A,A44,維修紀錄!D:D,"&lt;="&amp;$M$2,維修紀錄!E:E,"&gt;="&amp;$M$2,維修紀錄!F:F,"")-SUMIFS(維修紀錄!C:C,維修紀錄!A:A,A44,維修紀錄!E:E,"&lt;"&amp;TODAY(),維修紀錄!E:E,"&lt;"&amp;$M$2,維修紀錄!F:F,""))</f>
        <v/>
      </c>
      <c r="K44" s="6">
        <f>IF(A44="","",COUNTIFS(借用紀錄!B:B,A44,借用紀錄!N:N,"逾期"))</f>
        <v/>
      </c>
    </row>
    <row r="45">
      <c r="A45" s="5" t="n"/>
      <c r="B45" s="5" t="n"/>
      <c r="C45" s="5" t="n"/>
      <c r="D45" s="5" t="n"/>
      <c r="E45" s="5" t="n"/>
      <c r="F45" s="5" t="n"/>
      <c r="G45" s="6">
        <f>IF(A45="","",SUMIFS(借用紀錄!D:D,借用紀錄!B:B,A45,借用紀錄!H:H,"&lt;="&amp;TODAY(),借用紀錄!J:J,""))</f>
        <v/>
      </c>
      <c r="H45" s="6">
        <f>IF(A45="","",SUMIFS(維修紀錄!C:C,維修紀錄!A:A,A45,維修紀錄!D:D,"&lt;="&amp;TODAY(),維修紀錄!F:F,""))</f>
        <v/>
      </c>
      <c r="I45" s="6">
        <f>IF(A45="","",E45-F45-G45-H45)</f>
        <v/>
      </c>
      <c r="J45" s="6">
        <f>IF(A45="","",E45-F45-SUMIFS(借用紀錄!D:D,借用紀錄!B:B,A45,借用紀錄!H:H,"&lt;="&amp;$M$2,借用紀錄!I:I,"&gt;="&amp;$M$2,借用紀錄!J:J,"")-SUMIFS(借用紀錄!D:D,借用紀錄!B:B,A45,借用紀錄!I:I,"&lt;"&amp;TODAY(),借用紀錄!I:I,"&lt;"&amp;$M$2,借用紀錄!J:J,"")-SUMIFS(維修紀錄!C:C,維修紀錄!A:A,A45,維修紀錄!D:D,"&lt;="&amp;$M$2,維修紀錄!E:E,"&gt;="&amp;$M$2,維修紀錄!F:F,"")-SUMIFS(維修紀錄!C:C,維修紀錄!A:A,A45,維修紀錄!E:E,"&lt;"&amp;TODAY(),維修紀錄!E:E,"&lt;"&amp;$M$2,維修紀錄!F:F,""))</f>
        <v/>
      </c>
      <c r="K45" s="6">
        <f>IF(A45="","",COUNTIFS(借用紀錄!B:B,A45,借用紀錄!N:N,"逾期"))</f>
        <v/>
      </c>
    </row>
    <row r="46">
      <c r="A46" s="5" t="n"/>
      <c r="B46" s="5" t="n"/>
      <c r="C46" s="5" t="n"/>
      <c r="D46" s="5" t="n"/>
      <c r="E46" s="5" t="n"/>
      <c r="F46" s="5" t="n"/>
      <c r="G46" s="6">
        <f>IF(A46="","",SUMIFS(借用紀錄!D:D,借用紀錄!B:B,A46,借用紀錄!H:H,"&lt;="&amp;TODAY(),借用紀錄!J:J,""))</f>
        <v/>
      </c>
      <c r="H46" s="6">
        <f>IF(A46="","",SUMIFS(維修紀錄!C:C,維修紀錄!A:A,A46,維修紀錄!D:D,"&lt;="&amp;TODAY(),維修紀錄!F:F,""))</f>
        <v/>
      </c>
      <c r="I46" s="6">
        <f>IF(A46="","",E46-F46-G46-H46)</f>
        <v/>
      </c>
      <c r="J46" s="6">
        <f>IF(A46="","",E46-F46-SUMIFS(借用紀錄!D:D,借用紀錄!B:B,A46,借用紀錄!H:H,"&lt;="&amp;$M$2,借用紀錄!I:I,"&gt;="&amp;$M$2,借用紀錄!J:J,"")-SUMIFS(借用紀錄!D:D,借用紀錄!B:B,A46,借用紀錄!I:I,"&lt;"&amp;TODAY(),借用紀錄!I:I,"&lt;"&amp;$M$2,借用紀錄!J:J,"")-SUMIFS(維修紀錄!C:C,維修紀錄!A:A,A46,維修紀錄!D:D,"&lt;="&amp;$M$2,維修紀錄!E:E,"&gt;="&amp;$M$2,維修紀錄!F:F,"")-SUMIFS(維修紀錄!C:C,維修紀錄!A:A,A46,維修紀錄!E:E,"&lt;"&amp;TODAY(),維修紀錄!E:E,"&lt;"&amp;$M$2,維修紀錄!F:F,""))</f>
        <v/>
      </c>
      <c r="K46" s="6">
        <f>IF(A46="","",COUNTIFS(借用紀錄!B:B,A46,借用紀錄!N:N,"逾期"))</f>
        <v/>
      </c>
    </row>
    <row r="47">
      <c r="A47" s="5" t="n"/>
      <c r="B47" s="5" t="n"/>
      <c r="C47" s="5" t="n"/>
      <c r="D47" s="5" t="n"/>
      <c r="E47" s="5" t="n"/>
      <c r="F47" s="5" t="n"/>
      <c r="G47" s="6">
        <f>IF(A47="","",SUMIFS(借用紀錄!D:D,借用紀錄!B:B,A47,借用紀錄!H:H,"&lt;="&amp;TODAY(),借用紀錄!J:J,""))</f>
        <v/>
      </c>
      <c r="H47" s="6">
        <f>IF(A47="","",SUMIFS(維修紀錄!C:C,維修紀錄!A:A,A47,維修紀錄!D:D,"&lt;="&amp;TODAY(),維修紀錄!F:F,""))</f>
        <v/>
      </c>
      <c r="I47" s="6">
        <f>IF(A47="","",E47-F47-G47-H47)</f>
        <v/>
      </c>
      <c r="J47" s="6">
        <f>IF(A47="","",E47-F47-SUMIFS(借用紀錄!D:D,借用紀錄!B:B,A47,借用紀錄!H:H,"&lt;="&amp;$M$2,借用紀錄!I:I,"&gt;="&amp;$M$2,借用紀錄!J:J,"")-SUMIFS(借用紀錄!D:D,借用紀錄!B:B,A47,借用紀錄!I:I,"&lt;"&amp;TODAY(),借用紀錄!I:I,"&lt;"&amp;$M$2,借用紀錄!J:J,"")-SUMIFS(維修紀錄!C:C,維修紀錄!A:A,A47,維修紀錄!D:D,"&lt;="&amp;$M$2,維修紀錄!E:E,"&gt;="&amp;$M$2,維修紀錄!F:F,"")-SUMIFS(維修紀錄!C:C,維修紀錄!A:A,A47,維修紀錄!E:E,"&lt;"&amp;TODAY(),維修紀錄!E:E,"&lt;"&amp;$M$2,維修紀錄!F:F,""))</f>
        <v/>
      </c>
      <c r="K47" s="6">
        <f>IF(A47="","",COUNTIFS(借用紀錄!B:B,A47,借用紀錄!N:N,"逾期"))</f>
        <v/>
      </c>
    </row>
    <row r="48">
      <c r="A48" s="5" t="n"/>
      <c r="B48" s="5" t="n"/>
      <c r="C48" s="5" t="n"/>
      <c r="D48" s="5" t="n"/>
      <c r="E48" s="5" t="n"/>
      <c r="F48" s="5" t="n"/>
      <c r="G48" s="6">
        <f>IF(A48="","",SUMIFS(借用紀錄!D:D,借用紀錄!B:B,A48,借用紀錄!H:H,"&lt;="&amp;TODAY(),借用紀錄!J:J,""))</f>
        <v/>
      </c>
      <c r="H48" s="6">
        <f>IF(A48="","",SUMIFS(維修紀錄!C:C,維修紀錄!A:A,A48,維修紀錄!D:D,"&lt;="&amp;TODAY(),維修紀錄!F:F,""))</f>
        <v/>
      </c>
      <c r="I48" s="6">
        <f>IF(A48="","",E48-F48-G48-H48)</f>
        <v/>
      </c>
      <c r="J48" s="6">
        <f>IF(A48="","",E48-F48-SUMIFS(借用紀錄!D:D,借用紀錄!B:B,A48,借用紀錄!H:H,"&lt;="&amp;$M$2,借用紀錄!I:I,"&gt;="&amp;$M$2,借用紀錄!J:J,"")-SUMIFS(借用紀錄!D:D,借用紀錄!B:B,A48,借用紀錄!I:I,"&lt;"&amp;TODAY(),借用紀錄!I:I,"&lt;"&amp;$M$2,借用紀錄!J:J,"")-SUMIFS(維修紀錄!C:C,維修紀錄!A:A,A48,維修紀錄!D:D,"&lt;="&amp;$M$2,維修紀錄!E:E,"&gt;="&amp;$M$2,維修紀錄!F:F,"")-SUMIFS(維修紀錄!C:C,維修紀錄!A:A,A48,維修紀錄!E:E,"&lt;"&amp;TODAY(),維修紀錄!E:E,"&lt;"&amp;$M$2,維修紀錄!F:F,""))</f>
        <v/>
      </c>
      <c r="K48" s="6">
        <f>IF(A48="","",COUNTIFS(借用紀錄!B:B,A48,借用紀錄!N:N,"逾期"))</f>
        <v/>
      </c>
    </row>
    <row r="49">
      <c r="A49" s="5" t="n"/>
      <c r="B49" s="5" t="n"/>
      <c r="C49" s="5" t="n"/>
      <c r="D49" s="5" t="n"/>
      <c r="E49" s="5" t="n"/>
      <c r="F49" s="5" t="n"/>
      <c r="G49" s="6">
        <f>IF(A49="","",SUMIFS(借用紀錄!D:D,借用紀錄!B:B,A49,借用紀錄!H:H,"&lt;="&amp;TODAY(),借用紀錄!J:J,""))</f>
        <v/>
      </c>
      <c r="H49" s="6">
        <f>IF(A49="","",SUMIFS(維修紀錄!C:C,維修紀錄!A:A,A49,維修紀錄!D:D,"&lt;="&amp;TODAY(),維修紀錄!F:F,""))</f>
        <v/>
      </c>
      <c r="I49" s="6">
        <f>IF(A49="","",E49-F49-G49-H49)</f>
        <v/>
      </c>
      <c r="J49" s="6">
        <f>IF(A49="","",E49-F49-SUMIFS(借用紀錄!D:D,借用紀錄!B:B,A49,借用紀錄!H:H,"&lt;="&amp;$M$2,借用紀錄!I:I,"&gt;="&amp;$M$2,借用紀錄!J:J,"")-SUMIFS(借用紀錄!D:D,借用紀錄!B:B,A49,借用紀錄!I:I,"&lt;"&amp;TODAY(),借用紀錄!I:I,"&lt;"&amp;$M$2,借用紀錄!J:J,"")-SUMIFS(維修紀錄!C:C,維修紀錄!A:A,A49,維修紀錄!D:D,"&lt;="&amp;$M$2,維修紀錄!E:E,"&gt;="&amp;$M$2,維修紀錄!F:F,"")-SUMIFS(維修紀錄!C:C,維修紀錄!A:A,A49,維修紀錄!E:E,"&lt;"&amp;TODAY(),維修紀錄!E:E,"&lt;"&amp;$M$2,維修紀錄!F:F,""))</f>
        <v/>
      </c>
      <c r="K49" s="6">
        <f>IF(A49="","",COUNTIFS(借用紀錄!B:B,A49,借用紀錄!N:N,"逾期"))</f>
        <v/>
      </c>
    </row>
    <row r="50">
      <c r="A50" s="5" t="n"/>
      <c r="B50" s="5" t="n"/>
      <c r="C50" s="5" t="n"/>
      <c r="D50" s="5" t="n"/>
      <c r="E50" s="5" t="n"/>
      <c r="F50" s="5" t="n"/>
      <c r="G50" s="6">
        <f>IF(A50="","",SUMIFS(借用紀錄!D:D,借用紀錄!B:B,A50,借用紀錄!H:H,"&lt;="&amp;TODAY(),借用紀錄!J:J,""))</f>
        <v/>
      </c>
      <c r="H50" s="6">
        <f>IF(A50="","",SUMIFS(維修紀錄!C:C,維修紀錄!A:A,A50,維修紀錄!D:D,"&lt;="&amp;TODAY(),維修紀錄!F:F,""))</f>
        <v/>
      </c>
      <c r="I50" s="6">
        <f>IF(A50="","",E50-F50-G50-H50)</f>
        <v/>
      </c>
      <c r="J50" s="6">
        <f>IF(A50="","",E50-F50-SUMIFS(借用紀錄!D:D,借用紀錄!B:B,A50,借用紀錄!H:H,"&lt;="&amp;$M$2,借用紀錄!I:I,"&gt;="&amp;$M$2,借用紀錄!J:J,"")-SUMIFS(借用紀錄!D:D,借用紀錄!B:B,A50,借用紀錄!I:I,"&lt;"&amp;TODAY(),借用紀錄!I:I,"&lt;"&amp;$M$2,借用紀錄!J:J,"")-SUMIFS(維修紀錄!C:C,維修紀錄!A:A,A50,維修紀錄!D:D,"&lt;="&amp;$M$2,維修紀錄!E:E,"&gt;="&amp;$M$2,維修紀錄!F:F,"")-SUMIFS(維修紀錄!C:C,維修紀錄!A:A,A50,維修紀錄!E:E,"&lt;"&amp;TODAY(),維修紀錄!E:E,"&lt;"&amp;$M$2,維修紀錄!F:F,""))</f>
        <v/>
      </c>
      <c r="K50" s="6">
        <f>IF(A50="","",COUNTIFS(借用紀錄!B:B,A50,借用紀錄!N:N,"逾期"))</f>
        <v/>
      </c>
    </row>
    <row r="51">
      <c r="A51" s="5" t="n"/>
      <c r="B51" s="5" t="n"/>
      <c r="C51" s="5" t="n"/>
      <c r="D51" s="5" t="n"/>
      <c r="E51" s="5" t="n"/>
      <c r="F51" s="5" t="n"/>
      <c r="G51" s="6">
        <f>IF(A51="","",SUMIFS(借用紀錄!D:D,借用紀錄!B:B,A51,借用紀錄!H:H,"&lt;="&amp;TODAY(),借用紀錄!J:J,""))</f>
        <v/>
      </c>
      <c r="H51" s="6">
        <f>IF(A51="","",SUMIFS(維修紀錄!C:C,維修紀錄!A:A,A51,維修紀錄!D:D,"&lt;="&amp;TODAY(),維修紀錄!F:F,""))</f>
        <v/>
      </c>
      <c r="I51" s="6">
        <f>IF(A51="","",E51-F51-G51-H51)</f>
        <v/>
      </c>
      <c r="J51" s="6">
        <f>IF(A51="","",E51-F51-SUMIFS(借用紀錄!D:D,借用紀錄!B:B,A51,借用紀錄!H:H,"&lt;="&amp;$M$2,借用紀錄!I:I,"&gt;="&amp;$M$2,借用紀錄!J:J,"")-SUMIFS(借用紀錄!D:D,借用紀錄!B:B,A51,借用紀錄!I:I,"&lt;"&amp;TODAY(),借用紀錄!I:I,"&lt;"&amp;$M$2,借用紀錄!J:J,"")-SUMIFS(維修紀錄!C:C,維修紀錄!A:A,A51,維修紀錄!D:D,"&lt;="&amp;$M$2,維修紀錄!E:E,"&gt;="&amp;$M$2,維修紀錄!F:F,"")-SUMIFS(維修紀錄!C:C,維修紀錄!A:A,A51,維修紀錄!E:E,"&lt;"&amp;TODAY(),維修紀錄!E:E,"&lt;"&amp;$M$2,維修紀錄!F:F,""))</f>
        <v/>
      </c>
      <c r="K51" s="6">
        <f>IF(A51="","",COUNTIFS(借用紀錄!B:B,A51,借用紀錄!N:N,"逾期"))</f>
        <v/>
      </c>
    </row>
    <row r="52">
      <c r="A52" s="5" t="n"/>
      <c r="B52" s="5" t="n"/>
      <c r="C52" s="5" t="n"/>
      <c r="D52" s="5" t="n"/>
      <c r="E52" s="5" t="n"/>
      <c r="F52" s="5" t="n"/>
      <c r="G52" s="6">
        <f>IF(A52="","",SUMIFS(借用紀錄!D:D,借用紀錄!B:B,A52,借用紀錄!H:H,"&lt;="&amp;TODAY(),借用紀錄!J:J,""))</f>
        <v/>
      </c>
      <c r="H52" s="6">
        <f>IF(A52="","",SUMIFS(維修紀錄!C:C,維修紀錄!A:A,A52,維修紀錄!D:D,"&lt;="&amp;TODAY(),維修紀錄!F:F,""))</f>
        <v/>
      </c>
      <c r="I52" s="6">
        <f>IF(A52="","",E52-F52-G52-H52)</f>
        <v/>
      </c>
      <c r="J52" s="6">
        <f>IF(A52="","",E52-F52-SUMIFS(借用紀錄!D:D,借用紀錄!B:B,A52,借用紀錄!H:H,"&lt;="&amp;$M$2,借用紀錄!I:I,"&gt;="&amp;$M$2,借用紀錄!J:J,"")-SUMIFS(借用紀錄!D:D,借用紀錄!B:B,A52,借用紀錄!I:I,"&lt;"&amp;TODAY(),借用紀錄!I:I,"&lt;"&amp;$M$2,借用紀錄!J:J,"")-SUMIFS(維修紀錄!C:C,維修紀錄!A:A,A52,維修紀錄!D:D,"&lt;="&amp;$M$2,維修紀錄!E:E,"&gt;="&amp;$M$2,維修紀錄!F:F,"")-SUMIFS(維修紀錄!C:C,維修紀錄!A:A,A52,維修紀錄!E:E,"&lt;"&amp;TODAY(),維修紀錄!E:E,"&lt;"&amp;$M$2,維修紀錄!F:F,""))</f>
        <v/>
      </c>
      <c r="K52" s="6">
        <f>IF(A52="","",COUNTIFS(借用紀錄!B:B,A52,借用紀錄!N:N,"逾期"))</f>
        <v/>
      </c>
    </row>
    <row r="53">
      <c r="A53" s="5" t="n"/>
      <c r="B53" s="5" t="n"/>
      <c r="C53" s="5" t="n"/>
      <c r="D53" s="5" t="n"/>
      <c r="E53" s="5" t="n"/>
      <c r="F53" s="5" t="n"/>
      <c r="G53" s="6">
        <f>IF(A53="","",SUMIFS(借用紀錄!D:D,借用紀錄!B:B,A53,借用紀錄!H:H,"&lt;="&amp;TODAY(),借用紀錄!J:J,""))</f>
        <v/>
      </c>
      <c r="H53" s="6">
        <f>IF(A53="","",SUMIFS(維修紀錄!C:C,維修紀錄!A:A,A53,維修紀錄!D:D,"&lt;="&amp;TODAY(),維修紀錄!F:F,""))</f>
        <v/>
      </c>
      <c r="I53" s="6">
        <f>IF(A53="","",E53-F53-G53-H53)</f>
        <v/>
      </c>
      <c r="J53" s="6">
        <f>IF(A53="","",E53-F53-SUMIFS(借用紀錄!D:D,借用紀錄!B:B,A53,借用紀錄!H:H,"&lt;="&amp;$M$2,借用紀錄!I:I,"&gt;="&amp;$M$2,借用紀錄!J:J,"")-SUMIFS(借用紀錄!D:D,借用紀錄!B:B,A53,借用紀錄!I:I,"&lt;"&amp;TODAY(),借用紀錄!I:I,"&lt;"&amp;$M$2,借用紀錄!J:J,"")-SUMIFS(維修紀錄!C:C,維修紀錄!A:A,A53,維修紀錄!D:D,"&lt;="&amp;$M$2,維修紀錄!E:E,"&gt;="&amp;$M$2,維修紀錄!F:F,"")-SUMIFS(維修紀錄!C:C,維修紀錄!A:A,A53,維修紀錄!E:E,"&lt;"&amp;TODAY(),維修紀錄!E:E,"&lt;"&amp;$M$2,維修紀錄!F:F,""))</f>
        <v/>
      </c>
      <c r="K53" s="6">
        <f>IF(A53="","",COUNTIFS(借用紀錄!B:B,A53,借用紀錄!N:N,"逾期"))</f>
        <v/>
      </c>
    </row>
    <row r="54">
      <c r="A54" s="5" t="n"/>
      <c r="B54" s="5" t="n"/>
      <c r="C54" s="5" t="n"/>
      <c r="D54" s="5" t="n"/>
      <c r="E54" s="5" t="n"/>
      <c r="F54" s="5" t="n"/>
      <c r="G54" s="6">
        <f>IF(A54="","",SUMIFS(借用紀錄!D:D,借用紀錄!B:B,A54,借用紀錄!H:H,"&lt;="&amp;TODAY(),借用紀錄!J:J,""))</f>
        <v/>
      </c>
      <c r="H54" s="6">
        <f>IF(A54="","",SUMIFS(維修紀錄!C:C,維修紀錄!A:A,A54,維修紀錄!D:D,"&lt;="&amp;TODAY(),維修紀錄!F:F,""))</f>
        <v/>
      </c>
      <c r="I54" s="6">
        <f>IF(A54="","",E54-F54-G54-H54)</f>
        <v/>
      </c>
      <c r="J54" s="6">
        <f>IF(A54="","",E54-F54-SUMIFS(借用紀錄!D:D,借用紀錄!B:B,A54,借用紀錄!H:H,"&lt;="&amp;$M$2,借用紀錄!I:I,"&gt;="&amp;$M$2,借用紀錄!J:J,"")-SUMIFS(借用紀錄!D:D,借用紀錄!B:B,A54,借用紀錄!I:I,"&lt;"&amp;TODAY(),借用紀錄!I:I,"&lt;"&amp;$M$2,借用紀錄!J:J,"")-SUMIFS(維修紀錄!C:C,維修紀錄!A:A,A54,維修紀錄!D:D,"&lt;="&amp;$M$2,維修紀錄!E:E,"&gt;="&amp;$M$2,維修紀錄!F:F,"")-SUMIFS(維修紀錄!C:C,維修紀錄!A:A,A54,維修紀錄!E:E,"&lt;"&amp;TODAY(),維修紀錄!E:E,"&lt;"&amp;$M$2,維修紀錄!F:F,""))</f>
        <v/>
      </c>
      <c r="K54" s="6">
        <f>IF(A54="","",COUNTIFS(借用紀錄!B:B,A54,借用紀錄!N:N,"逾期"))</f>
        <v/>
      </c>
    </row>
    <row r="55">
      <c r="A55" s="5" t="n"/>
      <c r="B55" s="5" t="n"/>
      <c r="C55" s="5" t="n"/>
      <c r="D55" s="5" t="n"/>
      <c r="E55" s="5" t="n"/>
      <c r="F55" s="5" t="n"/>
      <c r="G55" s="6">
        <f>IF(A55="","",SUMIFS(借用紀錄!D:D,借用紀錄!B:B,A55,借用紀錄!H:H,"&lt;="&amp;TODAY(),借用紀錄!J:J,""))</f>
        <v/>
      </c>
      <c r="H55" s="6">
        <f>IF(A55="","",SUMIFS(維修紀錄!C:C,維修紀錄!A:A,A55,維修紀錄!D:D,"&lt;="&amp;TODAY(),維修紀錄!F:F,""))</f>
        <v/>
      </c>
      <c r="I55" s="6">
        <f>IF(A55="","",E55-F55-G55-H55)</f>
        <v/>
      </c>
      <c r="J55" s="6">
        <f>IF(A55="","",E55-F55-SUMIFS(借用紀錄!D:D,借用紀錄!B:B,A55,借用紀錄!H:H,"&lt;="&amp;$M$2,借用紀錄!I:I,"&gt;="&amp;$M$2,借用紀錄!J:J,"")-SUMIFS(借用紀錄!D:D,借用紀錄!B:B,A55,借用紀錄!I:I,"&lt;"&amp;TODAY(),借用紀錄!I:I,"&lt;"&amp;$M$2,借用紀錄!J:J,"")-SUMIFS(維修紀錄!C:C,維修紀錄!A:A,A55,維修紀錄!D:D,"&lt;="&amp;$M$2,維修紀錄!E:E,"&gt;="&amp;$M$2,維修紀錄!F:F,"")-SUMIFS(維修紀錄!C:C,維修紀錄!A:A,A55,維修紀錄!E:E,"&lt;"&amp;TODAY(),維修紀錄!E:E,"&lt;"&amp;$M$2,維修紀錄!F:F,""))</f>
        <v/>
      </c>
      <c r="K55" s="6">
        <f>IF(A55="","",COUNTIFS(借用紀錄!B:B,A55,借用紀錄!N:N,"逾期"))</f>
        <v/>
      </c>
    </row>
    <row r="56">
      <c r="A56" s="5" t="n"/>
      <c r="B56" s="5" t="n"/>
      <c r="C56" s="5" t="n"/>
      <c r="D56" s="5" t="n"/>
      <c r="E56" s="5" t="n"/>
      <c r="F56" s="5" t="n"/>
      <c r="G56" s="6">
        <f>IF(A56="","",SUMIFS(借用紀錄!D:D,借用紀錄!B:B,A56,借用紀錄!H:H,"&lt;="&amp;TODAY(),借用紀錄!J:J,""))</f>
        <v/>
      </c>
      <c r="H56" s="6">
        <f>IF(A56="","",SUMIFS(維修紀錄!C:C,維修紀錄!A:A,A56,維修紀錄!D:D,"&lt;="&amp;TODAY(),維修紀錄!F:F,""))</f>
        <v/>
      </c>
      <c r="I56" s="6">
        <f>IF(A56="","",E56-F56-G56-H56)</f>
        <v/>
      </c>
      <c r="J56" s="6">
        <f>IF(A56="","",E56-F56-SUMIFS(借用紀錄!D:D,借用紀錄!B:B,A56,借用紀錄!H:H,"&lt;="&amp;$M$2,借用紀錄!I:I,"&gt;="&amp;$M$2,借用紀錄!J:J,"")-SUMIFS(借用紀錄!D:D,借用紀錄!B:B,A56,借用紀錄!I:I,"&lt;"&amp;TODAY(),借用紀錄!I:I,"&lt;"&amp;$M$2,借用紀錄!J:J,"")-SUMIFS(維修紀錄!C:C,維修紀錄!A:A,A56,維修紀錄!D:D,"&lt;="&amp;$M$2,維修紀錄!E:E,"&gt;="&amp;$M$2,維修紀錄!F:F,"")-SUMIFS(維修紀錄!C:C,維修紀錄!A:A,A56,維修紀錄!E:E,"&lt;"&amp;TODAY(),維修紀錄!E:E,"&lt;"&amp;$M$2,維修紀錄!F:F,""))</f>
        <v/>
      </c>
      <c r="K56" s="6">
        <f>IF(A56="","",COUNTIFS(借用紀錄!B:B,A56,借用紀錄!N:N,"逾期"))</f>
        <v/>
      </c>
    </row>
    <row r="57">
      <c r="A57" s="5" t="n"/>
      <c r="B57" s="5" t="n"/>
      <c r="C57" s="5" t="n"/>
      <c r="D57" s="5" t="n"/>
      <c r="E57" s="5" t="n"/>
      <c r="F57" s="5" t="n"/>
      <c r="G57" s="6">
        <f>IF(A57="","",SUMIFS(借用紀錄!D:D,借用紀錄!B:B,A57,借用紀錄!H:H,"&lt;="&amp;TODAY(),借用紀錄!J:J,""))</f>
        <v/>
      </c>
      <c r="H57" s="6">
        <f>IF(A57="","",SUMIFS(維修紀錄!C:C,維修紀錄!A:A,A57,維修紀錄!D:D,"&lt;="&amp;TODAY(),維修紀錄!F:F,""))</f>
        <v/>
      </c>
      <c r="I57" s="6">
        <f>IF(A57="","",E57-F57-G57-H57)</f>
        <v/>
      </c>
      <c r="J57" s="6">
        <f>IF(A57="","",E57-F57-SUMIFS(借用紀錄!D:D,借用紀錄!B:B,A57,借用紀錄!H:H,"&lt;="&amp;$M$2,借用紀錄!I:I,"&gt;="&amp;$M$2,借用紀錄!J:J,"")-SUMIFS(借用紀錄!D:D,借用紀錄!B:B,A57,借用紀錄!I:I,"&lt;"&amp;TODAY(),借用紀錄!I:I,"&lt;"&amp;$M$2,借用紀錄!J:J,"")-SUMIFS(維修紀錄!C:C,維修紀錄!A:A,A57,維修紀錄!D:D,"&lt;="&amp;$M$2,維修紀錄!E:E,"&gt;="&amp;$M$2,維修紀錄!F:F,"")-SUMIFS(維修紀錄!C:C,維修紀錄!A:A,A57,維修紀錄!E:E,"&lt;"&amp;TODAY(),維修紀錄!E:E,"&lt;"&amp;$M$2,維修紀錄!F:F,""))</f>
        <v/>
      </c>
      <c r="K57" s="6">
        <f>IF(A57="","",COUNTIFS(借用紀錄!B:B,A57,借用紀錄!N:N,"逾期"))</f>
        <v/>
      </c>
    </row>
    <row r="58">
      <c r="A58" s="5" t="n"/>
      <c r="B58" s="5" t="n"/>
      <c r="C58" s="5" t="n"/>
      <c r="D58" s="5" t="n"/>
      <c r="E58" s="5" t="n"/>
      <c r="F58" s="5" t="n"/>
      <c r="G58" s="6">
        <f>IF(A58="","",SUMIFS(借用紀錄!D:D,借用紀錄!B:B,A58,借用紀錄!H:H,"&lt;="&amp;TODAY(),借用紀錄!J:J,""))</f>
        <v/>
      </c>
      <c r="H58" s="6">
        <f>IF(A58="","",SUMIFS(維修紀錄!C:C,維修紀錄!A:A,A58,維修紀錄!D:D,"&lt;="&amp;TODAY(),維修紀錄!F:F,""))</f>
        <v/>
      </c>
      <c r="I58" s="6">
        <f>IF(A58="","",E58-F58-G58-H58)</f>
        <v/>
      </c>
      <c r="J58" s="6">
        <f>IF(A58="","",E58-F58-SUMIFS(借用紀錄!D:D,借用紀錄!B:B,A58,借用紀錄!H:H,"&lt;="&amp;$M$2,借用紀錄!I:I,"&gt;="&amp;$M$2,借用紀錄!J:J,"")-SUMIFS(借用紀錄!D:D,借用紀錄!B:B,A58,借用紀錄!I:I,"&lt;"&amp;TODAY(),借用紀錄!I:I,"&lt;"&amp;$M$2,借用紀錄!J:J,"")-SUMIFS(維修紀錄!C:C,維修紀錄!A:A,A58,維修紀錄!D:D,"&lt;="&amp;$M$2,維修紀錄!E:E,"&gt;="&amp;$M$2,維修紀錄!F:F,"")-SUMIFS(維修紀錄!C:C,維修紀錄!A:A,A58,維修紀錄!E:E,"&lt;"&amp;TODAY(),維修紀錄!E:E,"&lt;"&amp;$M$2,維修紀錄!F:F,""))</f>
        <v/>
      </c>
      <c r="K58" s="6">
        <f>IF(A58="","",COUNTIFS(借用紀錄!B:B,A58,借用紀錄!N:N,"逾期"))</f>
        <v/>
      </c>
    </row>
    <row r="59">
      <c r="A59" s="5" t="n"/>
      <c r="B59" s="5" t="n"/>
      <c r="C59" s="5" t="n"/>
      <c r="D59" s="5" t="n"/>
      <c r="E59" s="5" t="n"/>
      <c r="F59" s="5" t="n"/>
      <c r="G59" s="6">
        <f>IF(A59="","",SUMIFS(借用紀錄!D:D,借用紀錄!B:B,A59,借用紀錄!H:H,"&lt;="&amp;TODAY(),借用紀錄!J:J,""))</f>
        <v/>
      </c>
      <c r="H59" s="6">
        <f>IF(A59="","",SUMIFS(維修紀錄!C:C,維修紀錄!A:A,A59,維修紀錄!D:D,"&lt;="&amp;TODAY(),維修紀錄!F:F,""))</f>
        <v/>
      </c>
      <c r="I59" s="6">
        <f>IF(A59="","",E59-F59-G59-H59)</f>
        <v/>
      </c>
      <c r="J59" s="6">
        <f>IF(A59="","",E59-F59-SUMIFS(借用紀錄!D:D,借用紀錄!B:B,A59,借用紀錄!H:H,"&lt;="&amp;$M$2,借用紀錄!I:I,"&gt;="&amp;$M$2,借用紀錄!J:J,"")-SUMIFS(借用紀錄!D:D,借用紀錄!B:B,A59,借用紀錄!I:I,"&lt;"&amp;TODAY(),借用紀錄!I:I,"&lt;"&amp;$M$2,借用紀錄!J:J,"")-SUMIFS(維修紀錄!C:C,維修紀錄!A:A,A59,維修紀錄!D:D,"&lt;="&amp;$M$2,維修紀錄!E:E,"&gt;="&amp;$M$2,維修紀錄!F:F,"")-SUMIFS(維修紀錄!C:C,維修紀錄!A:A,A59,維修紀錄!E:E,"&lt;"&amp;TODAY(),維修紀錄!E:E,"&lt;"&amp;$M$2,維修紀錄!F:F,""))</f>
        <v/>
      </c>
      <c r="K59" s="6">
        <f>IF(A59="","",COUNTIFS(借用紀錄!B:B,A59,借用紀錄!N:N,"逾期"))</f>
        <v/>
      </c>
    </row>
    <row r="60">
      <c r="A60" s="5" t="n"/>
      <c r="B60" s="5" t="n"/>
      <c r="C60" s="5" t="n"/>
      <c r="D60" s="5" t="n"/>
      <c r="E60" s="5" t="n"/>
      <c r="F60" s="5" t="n"/>
      <c r="G60" s="6">
        <f>IF(A60="","",SUMIFS(借用紀錄!D:D,借用紀錄!B:B,A60,借用紀錄!H:H,"&lt;="&amp;TODAY(),借用紀錄!J:J,""))</f>
        <v/>
      </c>
      <c r="H60" s="6">
        <f>IF(A60="","",SUMIFS(維修紀錄!C:C,維修紀錄!A:A,A60,維修紀錄!D:D,"&lt;="&amp;TODAY(),維修紀錄!F:F,""))</f>
        <v/>
      </c>
      <c r="I60" s="6">
        <f>IF(A60="","",E60-F60-G60-H60)</f>
        <v/>
      </c>
      <c r="J60" s="6">
        <f>IF(A60="","",E60-F60-SUMIFS(借用紀錄!D:D,借用紀錄!B:B,A60,借用紀錄!H:H,"&lt;="&amp;$M$2,借用紀錄!I:I,"&gt;="&amp;$M$2,借用紀錄!J:J,"")-SUMIFS(借用紀錄!D:D,借用紀錄!B:B,A60,借用紀錄!I:I,"&lt;"&amp;TODAY(),借用紀錄!I:I,"&lt;"&amp;$M$2,借用紀錄!J:J,"")-SUMIFS(維修紀錄!C:C,維修紀錄!A:A,A60,維修紀錄!D:D,"&lt;="&amp;$M$2,維修紀錄!E:E,"&gt;="&amp;$M$2,維修紀錄!F:F,"")-SUMIFS(維修紀錄!C:C,維修紀錄!A:A,A60,維修紀錄!E:E,"&lt;"&amp;TODAY(),維修紀錄!E:E,"&lt;"&amp;$M$2,維修紀錄!F:F,""))</f>
        <v/>
      </c>
      <c r="K60" s="6">
        <f>IF(A60="","",COUNTIFS(借用紀錄!B:B,A60,借用紀錄!N:N,"逾期"))</f>
        <v/>
      </c>
    </row>
    <row r="61">
      <c r="A61" s="5" t="n"/>
      <c r="B61" s="5" t="n"/>
      <c r="C61" s="5" t="n"/>
      <c r="D61" s="5" t="n"/>
      <c r="E61" s="5" t="n"/>
      <c r="F61" s="5" t="n"/>
      <c r="G61" s="6">
        <f>IF(A61="","",SUMIFS(借用紀錄!D:D,借用紀錄!B:B,A61,借用紀錄!H:H,"&lt;="&amp;TODAY(),借用紀錄!J:J,""))</f>
        <v/>
      </c>
      <c r="H61" s="6">
        <f>IF(A61="","",SUMIFS(維修紀錄!C:C,維修紀錄!A:A,A61,維修紀錄!D:D,"&lt;="&amp;TODAY(),維修紀錄!F:F,""))</f>
        <v/>
      </c>
      <c r="I61" s="6">
        <f>IF(A61="","",E61-F61-G61-H61)</f>
        <v/>
      </c>
      <c r="J61" s="6">
        <f>IF(A61="","",E61-F61-SUMIFS(借用紀錄!D:D,借用紀錄!B:B,A61,借用紀錄!H:H,"&lt;="&amp;$M$2,借用紀錄!I:I,"&gt;="&amp;$M$2,借用紀錄!J:J,"")-SUMIFS(借用紀錄!D:D,借用紀錄!B:B,A61,借用紀錄!I:I,"&lt;"&amp;TODAY(),借用紀錄!I:I,"&lt;"&amp;$M$2,借用紀錄!J:J,"")-SUMIFS(維修紀錄!C:C,維修紀錄!A:A,A61,維修紀錄!D:D,"&lt;="&amp;$M$2,維修紀錄!E:E,"&gt;="&amp;$M$2,維修紀錄!F:F,"")-SUMIFS(維修紀錄!C:C,維修紀錄!A:A,A61,維修紀錄!E:E,"&lt;"&amp;TODAY(),維修紀錄!E:E,"&lt;"&amp;$M$2,維修紀錄!F:F,""))</f>
        <v/>
      </c>
      <c r="K61" s="6">
        <f>IF(A61="","",COUNTIFS(借用紀錄!B:B,A61,借用紀錄!N:N,"逾期"))</f>
        <v/>
      </c>
    </row>
    <row r="62">
      <c r="A62" s="5" t="n"/>
      <c r="B62" s="5" t="n"/>
      <c r="C62" s="5" t="n"/>
      <c r="D62" s="5" t="n"/>
      <c r="E62" s="5" t="n"/>
      <c r="F62" s="5" t="n"/>
      <c r="G62" s="6">
        <f>IF(A62="","",SUMIFS(借用紀錄!D:D,借用紀錄!B:B,A62,借用紀錄!H:H,"&lt;="&amp;TODAY(),借用紀錄!J:J,""))</f>
        <v/>
      </c>
      <c r="H62" s="6">
        <f>IF(A62="","",SUMIFS(維修紀錄!C:C,維修紀錄!A:A,A62,維修紀錄!D:D,"&lt;="&amp;TODAY(),維修紀錄!F:F,""))</f>
        <v/>
      </c>
      <c r="I62" s="6">
        <f>IF(A62="","",E62-F62-G62-H62)</f>
        <v/>
      </c>
      <c r="J62" s="6">
        <f>IF(A62="","",E62-F62-SUMIFS(借用紀錄!D:D,借用紀錄!B:B,A62,借用紀錄!H:H,"&lt;="&amp;$M$2,借用紀錄!I:I,"&gt;="&amp;$M$2,借用紀錄!J:J,"")-SUMIFS(借用紀錄!D:D,借用紀錄!B:B,A62,借用紀錄!I:I,"&lt;"&amp;TODAY(),借用紀錄!I:I,"&lt;"&amp;$M$2,借用紀錄!J:J,"")-SUMIFS(維修紀錄!C:C,維修紀錄!A:A,A62,維修紀錄!D:D,"&lt;="&amp;$M$2,維修紀錄!E:E,"&gt;="&amp;$M$2,維修紀錄!F:F,"")-SUMIFS(維修紀錄!C:C,維修紀錄!A:A,A62,維修紀錄!E:E,"&lt;"&amp;TODAY(),維修紀錄!E:E,"&lt;"&amp;$M$2,維修紀錄!F:F,""))</f>
        <v/>
      </c>
      <c r="K62" s="6">
        <f>IF(A62="","",COUNTIFS(借用紀錄!B:B,A62,借用紀錄!N:N,"逾期"))</f>
        <v/>
      </c>
    </row>
    <row r="63">
      <c r="A63" s="5" t="n"/>
      <c r="B63" s="5" t="n"/>
      <c r="C63" s="5" t="n"/>
      <c r="D63" s="5" t="n"/>
      <c r="E63" s="5" t="n"/>
      <c r="F63" s="5" t="n"/>
      <c r="G63" s="6">
        <f>IF(A63="","",SUMIFS(借用紀錄!D:D,借用紀錄!B:B,A63,借用紀錄!H:H,"&lt;="&amp;TODAY(),借用紀錄!J:J,""))</f>
        <v/>
      </c>
      <c r="H63" s="6">
        <f>IF(A63="","",SUMIFS(維修紀錄!C:C,維修紀錄!A:A,A63,維修紀錄!D:D,"&lt;="&amp;TODAY(),維修紀錄!F:F,""))</f>
        <v/>
      </c>
      <c r="I63" s="6">
        <f>IF(A63="","",E63-F63-G63-H63)</f>
        <v/>
      </c>
      <c r="J63" s="6">
        <f>IF(A63="","",E63-F63-SUMIFS(借用紀錄!D:D,借用紀錄!B:B,A63,借用紀錄!H:H,"&lt;="&amp;$M$2,借用紀錄!I:I,"&gt;="&amp;$M$2,借用紀錄!J:J,"")-SUMIFS(借用紀錄!D:D,借用紀錄!B:B,A63,借用紀錄!I:I,"&lt;"&amp;TODAY(),借用紀錄!I:I,"&lt;"&amp;$M$2,借用紀錄!J:J,"")-SUMIFS(維修紀錄!C:C,維修紀錄!A:A,A63,維修紀錄!D:D,"&lt;="&amp;$M$2,維修紀錄!E:E,"&gt;="&amp;$M$2,維修紀錄!F:F,"")-SUMIFS(維修紀錄!C:C,維修紀錄!A:A,A63,維修紀錄!E:E,"&lt;"&amp;TODAY(),維修紀錄!E:E,"&lt;"&amp;$M$2,維修紀錄!F:F,""))</f>
        <v/>
      </c>
      <c r="K63" s="6">
        <f>IF(A63="","",COUNTIFS(借用紀錄!B:B,A63,借用紀錄!N:N,"逾期"))</f>
        <v/>
      </c>
    </row>
    <row r="64">
      <c r="A64" s="5" t="n"/>
      <c r="B64" s="5" t="n"/>
      <c r="C64" s="5" t="n"/>
      <c r="D64" s="5" t="n"/>
      <c r="E64" s="5" t="n"/>
      <c r="F64" s="5" t="n"/>
      <c r="G64" s="6">
        <f>IF(A64="","",SUMIFS(借用紀錄!D:D,借用紀錄!B:B,A64,借用紀錄!H:H,"&lt;="&amp;TODAY(),借用紀錄!J:J,""))</f>
        <v/>
      </c>
      <c r="H64" s="6">
        <f>IF(A64="","",SUMIFS(維修紀錄!C:C,維修紀錄!A:A,A64,維修紀錄!D:D,"&lt;="&amp;TODAY(),維修紀錄!F:F,""))</f>
        <v/>
      </c>
      <c r="I64" s="6">
        <f>IF(A64="","",E64-F64-G64-H64)</f>
        <v/>
      </c>
      <c r="J64" s="6">
        <f>IF(A64="","",E64-F64-SUMIFS(借用紀錄!D:D,借用紀錄!B:B,A64,借用紀錄!H:H,"&lt;="&amp;$M$2,借用紀錄!I:I,"&gt;="&amp;$M$2,借用紀錄!J:J,"")-SUMIFS(借用紀錄!D:D,借用紀錄!B:B,A64,借用紀錄!I:I,"&lt;"&amp;TODAY(),借用紀錄!I:I,"&lt;"&amp;$M$2,借用紀錄!J:J,"")-SUMIFS(維修紀錄!C:C,維修紀錄!A:A,A64,維修紀錄!D:D,"&lt;="&amp;$M$2,維修紀錄!E:E,"&gt;="&amp;$M$2,維修紀錄!F:F,"")-SUMIFS(維修紀錄!C:C,維修紀錄!A:A,A64,維修紀錄!E:E,"&lt;"&amp;TODAY(),維修紀錄!E:E,"&lt;"&amp;$M$2,維修紀錄!F:F,""))</f>
        <v/>
      </c>
      <c r="K64" s="6">
        <f>IF(A64="","",COUNTIFS(借用紀錄!B:B,A64,借用紀錄!N:N,"逾期"))</f>
        <v/>
      </c>
    </row>
    <row r="65">
      <c r="A65" s="5" t="n"/>
      <c r="B65" s="5" t="n"/>
      <c r="C65" s="5" t="n"/>
      <c r="D65" s="5" t="n"/>
      <c r="E65" s="5" t="n"/>
      <c r="F65" s="5" t="n"/>
      <c r="G65" s="6">
        <f>IF(A65="","",SUMIFS(借用紀錄!D:D,借用紀錄!B:B,A65,借用紀錄!H:H,"&lt;="&amp;TODAY(),借用紀錄!J:J,""))</f>
        <v/>
      </c>
      <c r="H65" s="6">
        <f>IF(A65="","",SUMIFS(維修紀錄!C:C,維修紀錄!A:A,A65,維修紀錄!D:D,"&lt;="&amp;TODAY(),維修紀錄!F:F,""))</f>
        <v/>
      </c>
      <c r="I65" s="6">
        <f>IF(A65="","",E65-F65-G65-H65)</f>
        <v/>
      </c>
      <c r="J65" s="6">
        <f>IF(A65="","",E65-F65-SUMIFS(借用紀錄!D:D,借用紀錄!B:B,A65,借用紀錄!H:H,"&lt;="&amp;$M$2,借用紀錄!I:I,"&gt;="&amp;$M$2,借用紀錄!J:J,"")-SUMIFS(借用紀錄!D:D,借用紀錄!B:B,A65,借用紀錄!I:I,"&lt;"&amp;TODAY(),借用紀錄!I:I,"&lt;"&amp;$M$2,借用紀錄!J:J,"")-SUMIFS(維修紀錄!C:C,維修紀錄!A:A,A65,維修紀錄!D:D,"&lt;="&amp;$M$2,維修紀錄!E:E,"&gt;="&amp;$M$2,維修紀錄!F:F,"")-SUMIFS(維修紀錄!C:C,維修紀錄!A:A,A65,維修紀錄!E:E,"&lt;"&amp;TODAY(),維修紀錄!E:E,"&lt;"&amp;$M$2,維修紀錄!F:F,""))</f>
        <v/>
      </c>
      <c r="K65" s="6">
        <f>IF(A65="","",COUNTIFS(借用紀錄!B:B,A65,借用紀錄!N:N,"逾期"))</f>
        <v/>
      </c>
    </row>
    <row r="66">
      <c r="A66" s="5" t="n"/>
      <c r="B66" s="5" t="n"/>
      <c r="C66" s="5" t="n"/>
      <c r="D66" s="5" t="n"/>
      <c r="E66" s="5" t="n"/>
      <c r="F66" s="5" t="n"/>
      <c r="G66" s="6">
        <f>IF(A66="","",SUMIFS(借用紀錄!D:D,借用紀錄!B:B,A66,借用紀錄!H:H,"&lt;="&amp;TODAY(),借用紀錄!J:J,""))</f>
        <v/>
      </c>
      <c r="H66" s="6">
        <f>IF(A66="","",SUMIFS(維修紀錄!C:C,維修紀錄!A:A,A66,維修紀錄!D:D,"&lt;="&amp;TODAY(),維修紀錄!F:F,""))</f>
        <v/>
      </c>
      <c r="I66" s="6">
        <f>IF(A66="","",E66-F66-G66-H66)</f>
        <v/>
      </c>
      <c r="J66" s="6">
        <f>IF(A66="","",E66-F66-SUMIFS(借用紀錄!D:D,借用紀錄!B:B,A66,借用紀錄!H:H,"&lt;="&amp;$M$2,借用紀錄!I:I,"&gt;="&amp;$M$2,借用紀錄!J:J,"")-SUMIFS(借用紀錄!D:D,借用紀錄!B:B,A66,借用紀錄!I:I,"&lt;"&amp;TODAY(),借用紀錄!I:I,"&lt;"&amp;$M$2,借用紀錄!J:J,"")-SUMIFS(維修紀錄!C:C,維修紀錄!A:A,A66,維修紀錄!D:D,"&lt;="&amp;$M$2,維修紀錄!E:E,"&gt;="&amp;$M$2,維修紀錄!F:F,"")-SUMIFS(維修紀錄!C:C,維修紀錄!A:A,A66,維修紀錄!E:E,"&lt;"&amp;TODAY(),維修紀錄!E:E,"&lt;"&amp;$M$2,維修紀錄!F:F,""))</f>
        <v/>
      </c>
      <c r="K66" s="6">
        <f>IF(A66="","",COUNTIFS(借用紀錄!B:B,A66,借用紀錄!N:N,"逾期"))</f>
        <v/>
      </c>
    </row>
    <row r="67">
      <c r="A67" s="5" t="n"/>
      <c r="B67" s="5" t="n"/>
      <c r="C67" s="5" t="n"/>
      <c r="D67" s="5" t="n"/>
      <c r="E67" s="5" t="n"/>
      <c r="F67" s="5" t="n"/>
      <c r="G67" s="6">
        <f>IF(A67="","",SUMIFS(借用紀錄!D:D,借用紀錄!B:B,A67,借用紀錄!H:H,"&lt;="&amp;TODAY(),借用紀錄!J:J,""))</f>
        <v/>
      </c>
      <c r="H67" s="6">
        <f>IF(A67="","",SUMIFS(維修紀錄!C:C,維修紀錄!A:A,A67,維修紀錄!D:D,"&lt;="&amp;TODAY(),維修紀錄!F:F,""))</f>
        <v/>
      </c>
      <c r="I67" s="6">
        <f>IF(A67="","",E67-F67-G67-H67)</f>
        <v/>
      </c>
      <c r="J67" s="6">
        <f>IF(A67="","",E67-F67-SUMIFS(借用紀錄!D:D,借用紀錄!B:B,A67,借用紀錄!H:H,"&lt;="&amp;$M$2,借用紀錄!I:I,"&gt;="&amp;$M$2,借用紀錄!J:J,"")-SUMIFS(借用紀錄!D:D,借用紀錄!B:B,A67,借用紀錄!I:I,"&lt;"&amp;TODAY(),借用紀錄!I:I,"&lt;"&amp;$M$2,借用紀錄!J:J,"")-SUMIFS(維修紀錄!C:C,維修紀錄!A:A,A67,維修紀錄!D:D,"&lt;="&amp;$M$2,維修紀錄!E:E,"&gt;="&amp;$M$2,維修紀錄!F:F,"")-SUMIFS(維修紀錄!C:C,維修紀錄!A:A,A67,維修紀錄!E:E,"&lt;"&amp;TODAY(),維修紀錄!E:E,"&lt;"&amp;$M$2,維修紀錄!F:F,""))</f>
        <v/>
      </c>
      <c r="K67" s="6">
        <f>IF(A67="","",COUNTIFS(借用紀錄!B:B,A67,借用紀錄!N:N,"逾期"))</f>
        <v/>
      </c>
    </row>
    <row r="68">
      <c r="A68" s="5" t="n"/>
      <c r="B68" s="5" t="n"/>
      <c r="C68" s="5" t="n"/>
      <c r="D68" s="5" t="n"/>
      <c r="E68" s="5" t="n"/>
      <c r="F68" s="5" t="n"/>
      <c r="G68" s="6">
        <f>IF(A68="","",SUMIFS(借用紀錄!D:D,借用紀錄!B:B,A68,借用紀錄!H:H,"&lt;="&amp;TODAY(),借用紀錄!J:J,""))</f>
        <v/>
      </c>
      <c r="H68" s="6">
        <f>IF(A68="","",SUMIFS(維修紀錄!C:C,維修紀錄!A:A,A68,維修紀錄!D:D,"&lt;="&amp;TODAY(),維修紀錄!F:F,""))</f>
        <v/>
      </c>
      <c r="I68" s="6">
        <f>IF(A68="","",E68-F68-G68-H68)</f>
        <v/>
      </c>
      <c r="J68" s="6">
        <f>IF(A68="","",E68-F68-SUMIFS(借用紀錄!D:D,借用紀錄!B:B,A68,借用紀錄!H:H,"&lt;="&amp;$M$2,借用紀錄!I:I,"&gt;="&amp;$M$2,借用紀錄!J:J,"")-SUMIFS(借用紀錄!D:D,借用紀錄!B:B,A68,借用紀錄!I:I,"&lt;"&amp;TODAY(),借用紀錄!I:I,"&lt;"&amp;$M$2,借用紀錄!J:J,"")-SUMIFS(維修紀錄!C:C,維修紀錄!A:A,A68,維修紀錄!D:D,"&lt;="&amp;$M$2,維修紀錄!E:E,"&gt;="&amp;$M$2,維修紀錄!F:F,"")-SUMIFS(維修紀錄!C:C,維修紀錄!A:A,A68,維修紀錄!E:E,"&lt;"&amp;TODAY(),維修紀錄!E:E,"&lt;"&amp;$M$2,維修紀錄!F:F,""))</f>
        <v/>
      </c>
      <c r="K68" s="6">
        <f>IF(A68="","",COUNTIFS(借用紀錄!B:B,A68,借用紀錄!N:N,"逾期"))</f>
        <v/>
      </c>
    </row>
    <row r="69">
      <c r="A69" s="5" t="n"/>
      <c r="B69" s="5" t="n"/>
      <c r="C69" s="5" t="n"/>
      <c r="D69" s="5" t="n"/>
      <c r="E69" s="5" t="n"/>
      <c r="F69" s="5" t="n"/>
      <c r="G69" s="6">
        <f>IF(A69="","",SUMIFS(借用紀錄!D:D,借用紀錄!B:B,A69,借用紀錄!H:H,"&lt;="&amp;TODAY(),借用紀錄!J:J,""))</f>
        <v/>
      </c>
      <c r="H69" s="6">
        <f>IF(A69="","",SUMIFS(維修紀錄!C:C,維修紀錄!A:A,A69,維修紀錄!D:D,"&lt;="&amp;TODAY(),維修紀錄!F:F,""))</f>
        <v/>
      </c>
      <c r="I69" s="6">
        <f>IF(A69="","",E69-F69-G69-H69)</f>
        <v/>
      </c>
      <c r="J69" s="6">
        <f>IF(A69="","",E69-F69-SUMIFS(借用紀錄!D:D,借用紀錄!B:B,A69,借用紀錄!H:H,"&lt;="&amp;$M$2,借用紀錄!I:I,"&gt;="&amp;$M$2,借用紀錄!J:J,"")-SUMIFS(借用紀錄!D:D,借用紀錄!B:B,A69,借用紀錄!I:I,"&lt;"&amp;TODAY(),借用紀錄!I:I,"&lt;"&amp;$M$2,借用紀錄!J:J,"")-SUMIFS(維修紀錄!C:C,維修紀錄!A:A,A69,維修紀錄!D:D,"&lt;="&amp;$M$2,維修紀錄!E:E,"&gt;="&amp;$M$2,維修紀錄!F:F,"")-SUMIFS(維修紀錄!C:C,維修紀錄!A:A,A69,維修紀錄!E:E,"&lt;"&amp;TODAY(),維修紀錄!E:E,"&lt;"&amp;$M$2,維修紀錄!F:F,""))</f>
        <v/>
      </c>
      <c r="K69" s="6">
        <f>IF(A69="","",COUNTIFS(借用紀錄!B:B,A69,借用紀錄!N:N,"逾期"))</f>
        <v/>
      </c>
    </row>
    <row r="70">
      <c r="A70" s="5" t="n"/>
      <c r="B70" s="5" t="n"/>
      <c r="C70" s="5" t="n"/>
      <c r="D70" s="5" t="n"/>
      <c r="E70" s="5" t="n"/>
      <c r="F70" s="5" t="n"/>
      <c r="G70" s="6">
        <f>IF(A70="","",SUMIFS(借用紀錄!D:D,借用紀錄!B:B,A70,借用紀錄!H:H,"&lt;="&amp;TODAY(),借用紀錄!J:J,""))</f>
        <v/>
      </c>
      <c r="H70" s="6">
        <f>IF(A70="","",SUMIFS(維修紀錄!C:C,維修紀錄!A:A,A70,維修紀錄!D:D,"&lt;="&amp;TODAY(),維修紀錄!F:F,""))</f>
        <v/>
      </c>
      <c r="I70" s="6">
        <f>IF(A70="","",E70-F70-G70-H70)</f>
        <v/>
      </c>
      <c r="J70" s="6">
        <f>IF(A70="","",E70-F70-SUMIFS(借用紀錄!D:D,借用紀錄!B:B,A70,借用紀錄!H:H,"&lt;="&amp;$M$2,借用紀錄!I:I,"&gt;="&amp;$M$2,借用紀錄!J:J,"")-SUMIFS(借用紀錄!D:D,借用紀錄!B:B,A70,借用紀錄!I:I,"&lt;"&amp;TODAY(),借用紀錄!I:I,"&lt;"&amp;$M$2,借用紀錄!J:J,"")-SUMIFS(維修紀錄!C:C,維修紀錄!A:A,A70,維修紀錄!D:D,"&lt;="&amp;$M$2,維修紀錄!E:E,"&gt;="&amp;$M$2,維修紀錄!F:F,"")-SUMIFS(維修紀錄!C:C,維修紀錄!A:A,A70,維修紀錄!E:E,"&lt;"&amp;TODAY(),維修紀錄!E:E,"&lt;"&amp;$M$2,維修紀錄!F:F,""))</f>
        <v/>
      </c>
      <c r="K70" s="6">
        <f>IF(A70="","",COUNTIFS(借用紀錄!B:B,A70,借用紀錄!N:N,"逾期"))</f>
        <v/>
      </c>
    </row>
    <row r="71">
      <c r="A71" s="5" t="n"/>
      <c r="B71" s="5" t="n"/>
      <c r="C71" s="5" t="n"/>
      <c r="D71" s="5" t="n"/>
      <c r="E71" s="5" t="n"/>
      <c r="F71" s="5" t="n"/>
      <c r="G71" s="6">
        <f>IF(A71="","",SUMIFS(借用紀錄!D:D,借用紀錄!B:B,A71,借用紀錄!H:H,"&lt;="&amp;TODAY(),借用紀錄!J:J,""))</f>
        <v/>
      </c>
      <c r="H71" s="6">
        <f>IF(A71="","",SUMIFS(維修紀錄!C:C,維修紀錄!A:A,A71,維修紀錄!D:D,"&lt;="&amp;TODAY(),維修紀錄!F:F,""))</f>
        <v/>
      </c>
      <c r="I71" s="6">
        <f>IF(A71="","",E71-F71-G71-H71)</f>
        <v/>
      </c>
      <c r="J71" s="6">
        <f>IF(A71="","",E71-F71-SUMIFS(借用紀錄!D:D,借用紀錄!B:B,A71,借用紀錄!H:H,"&lt;="&amp;$M$2,借用紀錄!I:I,"&gt;="&amp;$M$2,借用紀錄!J:J,"")-SUMIFS(借用紀錄!D:D,借用紀錄!B:B,A71,借用紀錄!I:I,"&lt;"&amp;TODAY(),借用紀錄!I:I,"&lt;"&amp;$M$2,借用紀錄!J:J,"")-SUMIFS(維修紀錄!C:C,維修紀錄!A:A,A71,維修紀錄!D:D,"&lt;="&amp;$M$2,維修紀錄!E:E,"&gt;="&amp;$M$2,維修紀錄!F:F,"")-SUMIFS(維修紀錄!C:C,維修紀錄!A:A,A71,維修紀錄!E:E,"&lt;"&amp;TODAY(),維修紀錄!E:E,"&lt;"&amp;$M$2,維修紀錄!F:F,""))</f>
        <v/>
      </c>
      <c r="K71" s="6">
        <f>IF(A71="","",COUNTIFS(借用紀錄!B:B,A71,借用紀錄!N:N,"逾期"))</f>
        <v/>
      </c>
    </row>
    <row r="72">
      <c r="A72" s="5" t="n"/>
      <c r="B72" s="5" t="n"/>
      <c r="C72" s="5" t="n"/>
      <c r="D72" s="5" t="n"/>
      <c r="E72" s="5" t="n"/>
      <c r="F72" s="5" t="n"/>
      <c r="G72" s="6">
        <f>IF(A72="","",SUMIFS(借用紀錄!D:D,借用紀錄!B:B,A72,借用紀錄!H:H,"&lt;="&amp;TODAY(),借用紀錄!J:J,""))</f>
        <v/>
      </c>
      <c r="H72" s="6">
        <f>IF(A72="","",SUMIFS(維修紀錄!C:C,維修紀錄!A:A,A72,維修紀錄!D:D,"&lt;="&amp;TODAY(),維修紀錄!F:F,""))</f>
        <v/>
      </c>
      <c r="I72" s="6">
        <f>IF(A72="","",E72-F72-G72-H72)</f>
        <v/>
      </c>
      <c r="J72" s="6">
        <f>IF(A72="","",E72-F72-SUMIFS(借用紀錄!D:D,借用紀錄!B:B,A72,借用紀錄!H:H,"&lt;="&amp;$M$2,借用紀錄!I:I,"&gt;="&amp;$M$2,借用紀錄!J:J,"")-SUMIFS(借用紀錄!D:D,借用紀錄!B:B,A72,借用紀錄!I:I,"&lt;"&amp;TODAY(),借用紀錄!I:I,"&lt;"&amp;$M$2,借用紀錄!J:J,"")-SUMIFS(維修紀錄!C:C,維修紀錄!A:A,A72,維修紀錄!D:D,"&lt;="&amp;$M$2,維修紀錄!E:E,"&gt;="&amp;$M$2,維修紀錄!F:F,"")-SUMIFS(維修紀錄!C:C,維修紀錄!A:A,A72,維修紀錄!E:E,"&lt;"&amp;TODAY(),維修紀錄!E:E,"&lt;"&amp;$M$2,維修紀錄!F:F,""))</f>
        <v/>
      </c>
      <c r="K72" s="6">
        <f>IF(A72="","",COUNTIFS(借用紀錄!B:B,A72,借用紀錄!N:N,"逾期"))</f>
        <v/>
      </c>
    </row>
    <row r="73">
      <c r="A73" s="5" t="n"/>
      <c r="B73" s="5" t="n"/>
      <c r="C73" s="5" t="n"/>
      <c r="D73" s="5" t="n"/>
      <c r="E73" s="5" t="n"/>
      <c r="F73" s="5" t="n"/>
      <c r="G73" s="6">
        <f>IF(A73="","",SUMIFS(借用紀錄!D:D,借用紀錄!B:B,A73,借用紀錄!H:H,"&lt;="&amp;TODAY(),借用紀錄!J:J,""))</f>
        <v/>
      </c>
      <c r="H73" s="6">
        <f>IF(A73="","",SUMIFS(維修紀錄!C:C,維修紀錄!A:A,A73,維修紀錄!D:D,"&lt;="&amp;TODAY(),維修紀錄!F:F,""))</f>
        <v/>
      </c>
      <c r="I73" s="6">
        <f>IF(A73="","",E73-F73-G73-H73)</f>
        <v/>
      </c>
      <c r="J73" s="6">
        <f>IF(A73="","",E73-F73-SUMIFS(借用紀錄!D:D,借用紀錄!B:B,A73,借用紀錄!H:H,"&lt;="&amp;$M$2,借用紀錄!I:I,"&gt;="&amp;$M$2,借用紀錄!J:J,"")-SUMIFS(借用紀錄!D:D,借用紀錄!B:B,A73,借用紀錄!I:I,"&lt;"&amp;TODAY(),借用紀錄!I:I,"&lt;"&amp;$M$2,借用紀錄!J:J,"")-SUMIFS(維修紀錄!C:C,維修紀錄!A:A,A73,維修紀錄!D:D,"&lt;="&amp;$M$2,維修紀錄!E:E,"&gt;="&amp;$M$2,維修紀錄!F:F,"")-SUMIFS(維修紀錄!C:C,維修紀錄!A:A,A73,維修紀錄!E:E,"&lt;"&amp;TODAY(),維修紀錄!E:E,"&lt;"&amp;$M$2,維修紀錄!F:F,""))</f>
        <v/>
      </c>
      <c r="K73" s="6">
        <f>IF(A73="","",COUNTIFS(借用紀錄!B:B,A73,借用紀錄!N:N,"逾期"))</f>
        <v/>
      </c>
    </row>
    <row r="74">
      <c r="A74" s="5" t="n"/>
      <c r="B74" s="5" t="n"/>
      <c r="C74" s="5" t="n"/>
      <c r="D74" s="5" t="n"/>
      <c r="E74" s="5" t="n"/>
      <c r="F74" s="5" t="n"/>
      <c r="G74" s="6">
        <f>IF(A74="","",SUMIFS(借用紀錄!D:D,借用紀錄!B:B,A74,借用紀錄!H:H,"&lt;="&amp;TODAY(),借用紀錄!J:J,""))</f>
        <v/>
      </c>
      <c r="H74" s="6">
        <f>IF(A74="","",SUMIFS(維修紀錄!C:C,維修紀錄!A:A,A74,維修紀錄!D:D,"&lt;="&amp;TODAY(),維修紀錄!F:F,""))</f>
        <v/>
      </c>
      <c r="I74" s="6">
        <f>IF(A74="","",E74-F74-G74-H74)</f>
        <v/>
      </c>
      <c r="J74" s="6">
        <f>IF(A74="","",E74-F74-SUMIFS(借用紀錄!D:D,借用紀錄!B:B,A74,借用紀錄!H:H,"&lt;="&amp;$M$2,借用紀錄!I:I,"&gt;="&amp;$M$2,借用紀錄!J:J,"")-SUMIFS(借用紀錄!D:D,借用紀錄!B:B,A74,借用紀錄!I:I,"&lt;"&amp;TODAY(),借用紀錄!I:I,"&lt;"&amp;$M$2,借用紀錄!J:J,"")-SUMIFS(維修紀錄!C:C,維修紀錄!A:A,A74,維修紀錄!D:D,"&lt;="&amp;$M$2,維修紀錄!E:E,"&gt;="&amp;$M$2,維修紀錄!F:F,"")-SUMIFS(維修紀錄!C:C,維修紀錄!A:A,A74,維修紀錄!E:E,"&lt;"&amp;TODAY(),維修紀錄!E:E,"&lt;"&amp;$M$2,維修紀錄!F:F,""))</f>
        <v/>
      </c>
      <c r="K74" s="6">
        <f>IF(A74="","",COUNTIFS(借用紀錄!B:B,A74,借用紀錄!N:N,"逾期"))</f>
        <v/>
      </c>
    </row>
    <row r="75">
      <c r="A75" s="5" t="n"/>
      <c r="B75" s="5" t="n"/>
      <c r="C75" s="5" t="n"/>
      <c r="D75" s="5" t="n"/>
      <c r="E75" s="5" t="n"/>
      <c r="F75" s="5" t="n"/>
      <c r="G75" s="6">
        <f>IF(A75="","",SUMIFS(借用紀錄!D:D,借用紀錄!B:B,A75,借用紀錄!H:H,"&lt;="&amp;TODAY(),借用紀錄!J:J,""))</f>
        <v/>
      </c>
      <c r="H75" s="6">
        <f>IF(A75="","",SUMIFS(維修紀錄!C:C,維修紀錄!A:A,A75,維修紀錄!D:D,"&lt;="&amp;TODAY(),維修紀錄!F:F,""))</f>
        <v/>
      </c>
      <c r="I75" s="6">
        <f>IF(A75="","",E75-F75-G75-H75)</f>
        <v/>
      </c>
      <c r="J75" s="6">
        <f>IF(A75="","",E75-F75-SUMIFS(借用紀錄!D:D,借用紀錄!B:B,A75,借用紀錄!H:H,"&lt;="&amp;$M$2,借用紀錄!I:I,"&gt;="&amp;$M$2,借用紀錄!J:J,"")-SUMIFS(借用紀錄!D:D,借用紀錄!B:B,A75,借用紀錄!I:I,"&lt;"&amp;TODAY(),借用紀錄!I:I,"&lt;"&amp;$M$2,借用紀錄!J:J,"")-SUMIFS(維修紀錄!C:C,維修紀錄!A:A,A75,維修紀錄!D:D,"&lt;="&amp;$M$2,維修紀錄!E:E,"&gt;="&amp;$M$2,維修紀錄!F:F,"")-SUMIFS(維修紀錄!C:C,維修紀錄!A:A,A75,維修紀錄!E:E,"&lt;"&amp;TODAY(),維修紀錄!E:E,"&lt;"&amp;$M$2,維修紀錄!F:F,""))</f>
        <v/>
      </c>
      <c r="K75" s="6">
        <f>IF(A75="","",COUNTIFS(借用紀錄!B:B,A75,借用紀錄!N:N,"逾期"))</f>
        <v/>
      </c>
    </row>
    <row r="76">
      <c r="A76" s="5" t="n"/>
      <c r="B76" s="5" t="n"/>
      <c r="C76" s="5" t="n"/>
      <c r="D76" s="5" t="n"/>
      <c r="E76" s="5" t="n"/>
      <c r="F76" s="5" t="n"/>
      <c r="G76" s="6">
        <f>IF(A76="","",SUMIFS(借用紀錄!D:D,借用紀錄!B:B,A76,借用紀錄!H:H,"&lt;="&amp;TODAY(),借用紀錄!J:J,""))</f>
        <v/>
      </c>
      <c r="H76" s="6">
        <f>IF(A76="","",SUMIFS(維修紀錄!C:C,維修紀錄!A:A,A76,維修紀錄!D:D,"&lt;="&amp;TODAY(),維修紀錄!F:F,""))</f>
        <v/>
      </c>
      <c r="I76" s="6">
        <f>IF(A76="","",E76-F76-G76-H76)</f>
        <v/>
      </c>
      <c r="J76" s="6">
        <f>IF(A76="","",E76-F76-SUMIFS(借用紀錄!D:D,借用紀錄!B:B,A76,借用紀錄!H:H,"&lt;="&amp;$M$2,借用紀錄!I:I,"&gt;="&amp;$M$2,借用紀錄!J:J,"")-SUMIFS(借用紀錄!D:D,借用紀錄!B:B,A76,借用紀錄!I:I,"&lt;"&amp;TODAY(),借用紀錄!I:I,"&lt;"&amp;$M$2,借用紀錄!J:J,"")-SUMIFS(維修紀錄!C:C,維修紀錄!A:A,A76,維修紀錄!D:D,"&lt;="&amp;$M$2,維修紀錄!E:E,"&gt;="&amp;$M$2,維修紀錄!F:F,"")-SUMIFS(維修紀錄!C:C,維修紀錄!A:A,A76,維修紀錄!E:E,"&lt;"&amp;TODAY(),維修紀錄!E:E,"&lt;"&amp;$M$2,維修紀錄!F:F,""))</f>
        <v/>
      </c>
      <c r="K76" s="6">
        <f>IF(A76="","",COUNTIFS(借用紀錄!B:B,A76,借用紀錄!N:N,"逾期"))</f>
        <v/>
      </c>
    </row>
    <row r="77">
      <c r="A77" s="5" t="n"/>
      <c r="B77" s="5" t="n"/>
      <c r="C77" s="5" t="n"/>
      <c r="D77" s="5" t="n"/>
      <c r="E77" s="5" t="n"/>
      <c r="F77" s="5" t="n"/>
      <c r="G77" s="6">
        <f>IF(A77="","",SUMIFS(借用紀錄!D:D,借用紀錄!B:B,A77,借用紀錄!H:H,"&lt;="&amp;TODAY(),借用紀錄!J:J,""))</f>
        <v/>
      </c>
      <c r="H77" s="6">
        <f>IF(A77="","",SUMIFS(維修紀錄!C:C,維修紀錄!A:A,A77,維修紀錄!D:D,"&lt;="&amp;TODAY(),維修紀錄!F:F,""))</f>
        <v/>
      </c>
      <c r="I77" s="6">
        <f>IF(A77="","",E77-F77-G77-H77)</f>
        <v/>
      </c>
      <c r="J77" s="6">
        <f>IF(A77="","",E77-F77-SUMIFS(借用紀錄!D:D,借用紀錄!B:B,A77,借用紀錄!H:H,"&lt;="&amp;$M$2,借用紀錄!I:I,"&gt;="&amp;$M$2,借用紀錄!J:J,"")-SUMIFS(借用紀錄!D:D,借用紀錄!B:B,A77,借用紀錄!I:I,"&lt;"&amp;TODAY(),借用紀錄!I:I,"&lt;"&amp;$M$2,借用紀錄!J:J,"")-SUMIFS(維修紀錄!C:C,維修紀錄!A:A,A77,維修紀錄!D:D,"&lt;="&amp;$M$2,維修紀錄!E:E,"&gt;="&amp;$M$2,維修紀錄!F:F,"")-SUMIFS(維修紀錄!C:C,維修紀錄!A:A,A77,維修紀錄!E:E,"&lt;"&amp;TODAY(),維修紀錄!E:E,"&lt;"&amp;$M$2,維修紀錄!F:F,""))</f>
        <v/>
      </c>
      <c r="K77" s="6">
        <f>IF(A77="","",COUNTIFS(借用紀錄!B:B,A77,借用紀錄!N:N,"逾期"))</f>
        <v/>
      </c>
    </row>
    <row r="78">
      <c r="A78" s="5" t="n"/>
      <c r="B78" s="5" t="n"/>
      <c r="C78" s="5" t="n"/>
      <c r="D78" s="5" t="n"/>
      <c r="E78" s="5" t="n"/>
      <c r="F78" s="5" t="n"/>
      <c r="G78" s="6">
        <f>IF(A78="","",SUMIFS(借用紀錄!D:D,借用紀錄!B:B,A78,借用紀錄!H:H,"&lt;="&amp;TODAY(),借用紀錄!J:J,""))</f>
        <v/>
      </c>
      <c r="H78" s="6">
        <f>IF(A78="","",SUMIFS(維修紀錄!C:C,維修紀錄!A:A,A78,維修紀錄!D:D,"&lt;="&amp;TODAY(),維修紀錄!F:F,""))</f>
        <v/>
      </c>
      <c r="I78" s="6">
        <f>IF(A78="","",E78-F78-G78-H78)</f>
        <v/>
      </c>
      <c r="J78" s="6">
        <f>IF(A78="","",E78-F78-SUMIFS(借用紀錄!D:D,借用紀錄!B:B,A78,借用紀錄!H:H,"&lt;="&amp;$M$2,借用紀錄!I:I,"&gt;="&amp;$M$2,借用紀錄!J:J,"")-SUMIFS(借用紀錄!D:D,借用紀錄!B:B,A78,借用紀錄!I:I,"&lt;"&amp;TODAY(),借用紀錄!I:I,"&lt;"&amp;$M$2,借用紀錄!J:J,"")-SUMIFS(維修紀錄!C:C,維修紀錄!A:A,A78,維修紀錄!D:D,"&lt;="&amp;$M$2,維修紀錄!E:E,"&gt;="&amp;$M$2,維修紀錄!F:F,"")-SUMIFS(維修紀錄!C:C,維修紀錄!A:A,A78,維修紀錄!E:E,"&lt;"&amp;TODAY(),維修紀錄!E:E,"&lt;"&amp;$M$2,維修紀錄!F:F,""))</f>
        <v/>
      </c>
      <c r="K78" s="6">
        <f>IF(A78="","",COUNTIFS(借用紀錄!B:B,A78,借用紀錄!N:N,"逾期"))</f>
        <v/>
      </c>
    </row>
    <row r="79">
      <c r="A79" s="5" t="n"/>
      <c r="B79" s="5" t="n"/>
      <c r="C79" s="5" t="n"/>
      <c r="D79" s="5" t="n"/>
      <c r="E79" s="5" t="n"/>
      <c r="F79" s="5" t="n"/>
      <c r="G79" s="6">
        <f>IF(A79="","",SUMIFS(借用紀錄!D:D,借用紀錄!B:B,A79,借用紀錄!H:H,"&lt;="&amp;TODAY(),借用紀錄!J:J,""))</f>
        <v/>
      </c>
      <c r="H79" s="6">
        <f>IF(A79="","",SUMIFS(維修紀錄!C:C,維修紀錄!A:A,A79,維修紀錄!D:D,"&lt;="&amp;TODAY(),維修紀錄!F:F,""))</f>
        <v/>
      </c>
      <c r="I79" s="6">
        <f>IF(A79="","",E79-F79-G79-H79)</f>
        <v/>
      </c>
      <c r="J79" s="6">
        <f>IF(A79="","",E79-F79-SUMIFS(借用紀錄!D:D,借用紀錄!B:B,A79,借用紀錄!H:H,"&lt;="&amp;$M$2,借用紀錄!I:I,"&gt;="&amp;$M$2,借用紀錄!J:J,"")-SUMIFS(借用紀錄!D:D,借用紀錄!B:B,A79,借用紀錄!I:I,"&lt;"&amp;TODAY(),借用紀錄!I:I,"&lt;"&amp;$M$2,借用紀錄!J:J,"")-SUMIFS(維修紀錄!C:C,維修紀錄!A:A,A79,維修紀錄!D:D,"&lt;="&amp;$M$2,維修紀錄!E:E,"&gt;="&amp;$M$2,維修紀錄!F:F,"")-SUMIFS(維修紀錄!C:C,維修紀錄!A:A,A79,維修紀錄!E:E,"&lt;"&amp;TODAY(),維修紀錄!E:E,"&lt;"&amp;$M$2,維修紀錄!F:F,""))</f>
        <v/>
      </c>
      <c r="K79" s="6">
        <f>IF(A79="","",COUNTIFS(借用紀錄!B:B,A79,借用紀錄!N:N,"逾期"))</f>
        <v/>
      </c>
    </row>
    <row r="80">
      <c r="A80" s="5" t="n"/>
      <c r="B80" s="5" t="n"/>
      <c r="C80" s="5" t="n"/>
      <c r="D80" s="5" t="n"/>
      <c r="E80" s="5" t="n"/>
      <c r="F80" s="5" t="n"/>
      <c r="G80" s="6">
        <f>IF(A80="","",SUMIFS(借用紀錄!D:D,借用紀錄!B:B,A80,借用紀錄!H:H,"&lt;="&amp;TODAY(),借用紀錄!J:J,""))</f>
        <v/>
      </c>
      <c r="H80" s="6">
        <f>IF(A80="","",SUMIFS(維修紀錄!C:C,維修紀錄!A:A,A80,維修紀錄!D:D,"&lt;="&amp;TODAY(),維修紀錄!F:F,""))</f>
        <v/>
      </c>
      <c r="I80" s="6">
        <f>IF(A80="","",E80-F80-G80-H80)</f>
        <v/>
      </c>
      <c r="J80" s="6">
        <f>IF(A80="","",E80-F80-SUMIFS(借用紀錄!D:D,借用紀錄!B:B,A80,借用紀錄!H:H,"&lt;="&amp;$M$2,借用紀錄!I:I,"&gt;="&amp;$M$2,借用紀錄!J:J,"")-SUMIFS(借用紀錄!D:D,借用紀錄!B:B,A80,借用紀錄!I:I,"&lt;"&amp;TODAY(),借用紀錄!I:I,"&lt;"&amp;$M$2,借用紀錄!J:J,"")-SUMIFS(維修紀錄!C:C,維修紀錄!A:A,A80,維修紀錄!D:D,"&lt;="&amp;$M$2,維修紀錄!E:E,"&gt;="&amp;$M$2,維修紀錄!F:F,"")-SUMIFS(維修紀錄!C:C,維修紀錄!A:A,A80,維修紀錄!E:E,"&lt;"&amp;TODAY(),維修紀錄!E:E,"&lt;"&amp;$M$2,維修紀錄!F:F,""))</f>
        <v/>
      </c>
      <c r="K80" s="6">
        <f>IF(A80="","",COUNTIFS(借用紀錄!B:B,A80,借用紀錄!N:N,"逾期"))</f>
        <v/>
      </c>
    </row>
    <row r="81">
      <c r="A81" s="5" t="n"/>
      <c r="B81" s="5" t="n"/>
      <c r="C81" s="5" t="n"/>
      <c r="D81" s="5" t="n"/>
      <c r="E81" s="5" t="n"/>
      <c r="F81" s="5" t="n"/>
      <c r="G81" s="6">
        <f>IF(A81="","",SUMIFS(借用紀錄!D:D,借用紀錄!B:B,A81,借用紀錄!H:H,"&lt;="&amp;TODAY(),借用紀錄!J:J,""))</f>
        <v/>
      </c>
      <c r="H81" s="6">
        <f>IF(A81="","",SUMIFS(維修紀錄!C:C,維修紀錄!A:A,A81,維修紀錄!D:D,"&lt;="&amp;TODAY(),維修紀錄!F:F,""))</f>
        <v/>
      </c>
      <c r="I81" s="6">
        <f>IF(A81="","",E81-F81-G81-H81)</f>
        <v/>
      </c>
      <c r="J81" s="6">
        <f>IF(A81="","",E81-F81-SUMIFS(借用紀錄!D:D,借用紀錄!B:B,A81,借用紀錄!H:H,"&lt;="&amp;$M$2,借用紀錄!I:I,"&gt;="&amp;$M$2,借用紀錄!J:J,"")-SUMIFS(借用紀錄!D:D,借用紀錄!B:B,A81,借用紀錄!I:I,"&lt;"&amp;TODAY(),借用紀錄!I:I,"&lt;"&amp;$M$2,借用紀錄!J:J,"")-SUMIFS(維修紀錄!C:C,維修紀錄!A:A,A81,維修紀錄!D:D,"&lt;="&amp;$M$2,維修紀錄!E:E,"&gt;="&amp;$M$2,維修紀錄!F:F,"")-SUMIFS(維修紀錄!C:C,維修紀錄!A:A,A81,維修紀錄!E:E,"&lt;"&amp;TODAY(),維修紀錄!E:E,"&lt;"&amp;$M$2,維修紀錄!F:F,""))</f>
        <v/>
      </c>
      <c r="K81" s="6">
        <f>IF(A81="","",COUNTIFS(借用紀錄!B:B,A81,借用紀錄!N:N,"逾期"))</f>
        <v/>
      </c>
    </row>
    <row r="82">
      <c r="A82" s="5" t="n"/>
      <c r="B82" s="5" t="n"/>
      <c r="C82" s="5" t="n"/>
      <c r="D82" s="5" t="n"/>
      <c r="E82" s="5" t="n"/>
      <c r="F82" s="5" t="n"/>
      <c r="G82" s="6">
        <f>IF(A82="","",SUMIFS(借用紀錄!D:D,借用紀錄!B:B,A82,借用紀錄!H:H,"&lt;="&amp;TODAY(),借用紀錄!J:J,""))</f>
        <v/>
      </c>
      <c r="H82" s="6">
        <f>IF(A82="","",SUMIFS(維修紀錄!C:C,維修紀錄!A:A,A82,維修紀錄!D:D,"&lt;="&amp;TODAY(),維修紀錄!F:F,""))</f>
        <v/>
      </c>
      <c r="I82" s="6">
        <f>IF(A82="","",E82-F82-G82-H82)</f>
        <v/>
      </c>
      <c r="J82" s="6">
        <f>IF(A82="","",E82-F82-SUMIFS(借用紀錄!D:D,借用紀錄!B:B,A82,借用紀錄!H:H,"&lt;="&amp;$M$2,借用紀錄!I:I,"&gt;="&amp;$M$2,借用紀錄!J:J,"")-SUMIFS(借用紀錄!D:D,借用紀錄!B:B,A82,借用紀錄!I:I,"&lt;"&amp;TODAY(),借用紀錄!I:I,"&lt;"&amp;$M$2,借用紀錄!J:J,"")-SUMIFS(維修紀錄!C:C,維修紀錄!A:A,A82,維修紀錄!D:D,"&lt;="&amp;$M$2,維修紀錄!E:E,"&gt;="&amp;$M$2,維修紀錄!F:F,"")-SUMIFS(維修紀錄!C:C,維修紀錄!A:A,A82,維修紀錄!E:E,"&lt;"&amp;TODAY(),維修紀錄!E:E,"&lt;"&amp;$M$2,維修紀錄!F:F,""))</f>
        <v/>
      </c>
      <c r="K82" s="6">
        <f>IF(A82="","",COUNTIFS(借用紀錄!B:B,A82,借用紀錄!N:N,"逾期"))</f>
        <v/>
      </c>
    </row>
    <row r="83">
      <c r="A83" s="5" t="n"/>
      <c r="B83" s="5" t="n"/>
      <c r="C83" s="5" t="n"/>
      <c r="D83" s="5" t="n"/>
      <c r="E83" s="5" t="n"/>
      <c r="F83" s="5" t="n"/>
      <c r="G83" s="6">
        <f>IF(A83="","",SUMIFS(借用紀錄!D:D,借用紀錄!B:B,A83,借用紀錄!H:H,"&lt;="&amp;TODAY(),借用紀錄!J:J,""))</f>
        <v/>
      </c>
      <c r="H83" s="6">
        <f>IF(A83="","",SUMIFS(維修紀錄!C:C,維修紀錄!A:A,A83,維修紀錄!D:D,"&lt;="&amp;TODAY(),維修紀錄!F:F,""))</f>
        <v/>
      </c>
      <c r="I83" s="6">
        <f>IF(A83="","",E83-F83-G83-H83)</f>
        <v/>
      </c>
      <c r="J83" s="6">
        <f>IF(A83="","",E83-F83-SUMIFS(借用紀錄!D:D,借用紀錄!B:B,A83,借用紀錄!H:H,"&lt;="&amp;$M$2,借用紀錄!I:I,"&gt;="&amp;$M$2,借用紀錄!J:J,"")-SUMIFS(借用紀錄!D:D,借用紀錄!B:B,A83,借用紀錄!I:I,"&lt;"&amp;TODAY(),借用紀錄!I:I,"&lt;"&amp;$M$2,借用紀錄!J:J,"")-SUMIFS(維修紀錄!C:C,維修紀錄!A:A,A83,維修紀錄!D:D,"&lt;="&amp;$M$2,維修紀錄!E:E,"&gt;="&amp;$M$2,維修紀錄!F:F,"")-SUMIFS(維修紀錄!C:C,維修紀錄!A:A,A83,維修紀錄!E:E,"&lt;"&amp;TODAY(),維修紀錄!E:E,"&lt;"&amp;$M$2,維修紀錄!F:F,""))</f>
        <v/>
      </c>
      <c r="K83" s="6">
        <f>IF(A83="","",COUNTIFS(借用紀錄!B:B,A83,借用紀錄!N:N,"逾期"))</f>
        <v/>
      </c>
    </row>
    <row r="84">
      <c r="A84" s="5" t="n"/>
      <c r="B84" s="5" t="n"/>
      <c r="C84" s="5" t="n"/>
      <c r="D84" s="5" t="n"/>
      <c r="E84" s="5" t="n"/>
      <c r="F84" s="5" t="n"/>
      <c r="G84" s="6">
        <f>IF(A84="","",SUMIFS(借用紀錄!D:D,借用紀錄!B:B,A84,借用紀錄!H:H,"&lt;="&amp;TODAY(),借用紀錄!J:J,""))</f>
        <v/>
      </c>
      <c r="H84" s="6">
        <f>IF(A84="","",SUMIFS(維修紀錄!C:C,維修紀錄!A:A,A84,維修紀錄!D:D,"&lt;="&amp;TODAY(),維修紀錄!F:F,""))</f>
        <v/>
      </c>
      <c r="I84" s="6">
        <f>IF(A84="","",E84-F84-G84-H84)</f>
        <v/>
      </c>
      <c r="J84" s="6">
        <f>IF(A84="","",E84-F84-SUMIFS(借用紀錄!D:D,借用紀錄!B:B,A84,借用紀錄!H:H,"&lt;="&amp;$M$2,借用紀錄!I:I,"&gt;="&amp;$M$2,借用紀錄!J:J,"")-SUMIFS(借用紀錄!D:D,借用紀錄!B:B,A84,借用紀錄!I:I,"&lt;"&amp;TODAY(),借用紀錄!I:I,"&lt;"&amp;$M$2,借用紀錄!J:J,"")-SUMIFS(維修紀錄!C:C,維修紀錄!A:A,A84,維修紀錄!D:D,"&lt;="&amp;$M$2,維修紀錄!E:E,"&gt;="&amp;$M$2,維修紀錄!F:F,"")-SUMIFS(維修紀錄!C:C,維修紀錄!A:A,A84,維修紀錄!E:E,"&lt;"&amp;TODAY(),維修紀錄!E:E,"&lt;"&amp;$M$2,維修紀錄!F:F,""))</f>
        <v/>
      </c>
      <c r="K84" s="6">
        <f>IF(A84="","",COUNTIFS(借用紀錄!B:B,A84,借用紀錄!N:N,"逾期"))</f>
        <v/>
      </c>
    </row>
    <row r="85">
      <c r="A85" s="5" t="n"/>
      <c r="B85" s="5" t="n"/>
      <c r="C85" s="5" t="n"/>
      <c r="D85" s="5" t="n"/>
      <c r="E85" s="5" t="n"/>
      <c r="F85" s="5" t="n"/>
      <c r="G85" s="6">
        <f>IF(A85="","",SUMIFS(借用紀錄!D:D,借用紀錄!B:B,A85,借用紀錄!H:H,"&lt;="&amp;TODAY(),借用紀錄!J:J,""))</f>
        <v/>
      </c>
      <c r="H85" s="6">
        <f>IF(A85="","",SUMIFS(維修紀錄!C:C,維修紀錄!A:A,A85,維修紀錄!D:D,"&lt;="&amp;TODAY(),維修紀錄!F:F,""))</f>
        <v/>
      </c>
      <c r="I85" s="6">
        <f>IF(A85="","",E85-F85-G85-H85)</f>
        <v/>
      </c>
      <c r="J85" s="6">
        <f>IF(A85="","",E85-F85-SUMIFS(借用紀錄!D:D,借用紀錄!B:B,A85,借用紀錄!H:H,"&lt;="&amp;$M$2,借用紀錄!I:I,"&gt;="&amp;$M$2,借用紀錄!J:J,"")-SUMIFS(借用紀錄!D:D,借用紀錄!B:B,A85,借用紀錄!I:I,"&lt;"&amp;TODAY(),借用紀錄!I:I,"&lt;"&amp;$M$2,借用紀錄!J:J,"")-SUMIFS(維修紀錄!C:C,維修紀錄!A:A,A85,維修紀錄!D:D,"&lt;="&amp;$M$2,維修紀錄!E:E,"&gt;="&amp;$M$2,維修紀錄!F:F,"")-SUMIFS(維修紀錄!C:C,維修紀錄!A:A,A85,維修紀錄!E:E,"&lt;"&amp;TODAY(),維修紀錄!E:E,"&lt;"&amp;$M$2,維修紀錄!F:F,""))</f>
        <v/>
      </c>
      <c r="K85" s="6">
        <f>IF(A85="","",COUNTIFS(借用紀錄!B:B,A85,借用紀錄!N:N,"逾期"))</f>
        <v/>
      </c>
    </row>
    <row r="86">
      <c r="A86" s="5" t="n"/>
      <c r="B86" s="5" t="n"/>
      <c r="C86" s="5" t="n"/>
      <c r="D86" s="5" t="n"/>
      <c r="E86" s="5" t="n"/>
      <c r="F86" s="5" t="n"/>
      <c r="G86" s="6">
        <f>IF(A86="","",SUMIFS(借用紀錄!D:D,借用紀錄!B:B,A86,借用紀錄!H:H,"&lt;="&amp;TODAY(),借用紀錄!J:J,""))</f>
        <v/>
      </c>
      <c r="H86" s="6">
        <f>IF(A86="","",SUMIFS(維修紀錄!C:C,維修紀錄!A:A,A86,維修紀錄!D:D,"&lt;="&amp;TODAY(),維修紀錄!F:F,""))</f>
        <v/>
      </c>
      <c r="I86" s="6">
        <f>IF(A86="","",E86-F86-G86-H86)</f>
        <v/>
      </c>
      <c r="J86" s="6">
        <f>IF(A86="","",E86-F86-SUMIFS(借用紀錄!D:D,借用紀錄!B:B,A86,借用紀錄!H:H,"&lt;="&amp;$M$2,借用紀錄!I:I,"&gt;="&amp;$M$2,借用紀錄!J:J,"")-SUMIFS(借用紀錄!D:D,借用紀錄!B:B,A86,借用紀錄!I:I,"&lt;"&amp;TODAY(),借用紀錄!I:I,"&lt;"&amp;$M$2,借用紀錄!J:J,"")-SUMIFS(維修紀錄!C:C,維修紀錄!A:A,A86,維修紀錄!D:D,"&lt;="&amp;$M$2,維修紀錄!E:E,"&gt;="&amp;$M$2,維修紀錄!F:F,"")-SUMIFS(維修紀錄!C:C,維修紀錄!A:A,A86,維修紀錄!E:E,"&lt;"&amp;TODAY(),維修紀錄!E:E,"&lt;"&amp;$M$2,維修紀錄!F:F,""))</f>
        <v/>
      </c>
      <c r="K86" s="6">
        <f>IF(A86="","",COUNTIFS(借用紀錄!B:B,A86,借用紀錄!N:N,"逾期"))</f>
        <v/>
      </c>
    </row>
    <row r="87">
      <c r="A87" s="5" t="n"/>
      <c r="B87" s="5" t="n"/>
      <c r="C87" s="5" t="n"/>
      <c r="D87" s="5" t="n"/>
      <c r="E87" s="5" t="n"/>
      <c r="F87" s="5" t="n"/>
      <c r="G87" s="6">
        <f>IF(A87="","",SUMIFS(借用紀錄!D:D,借用紀錄!B:B,A87,借用紀錄!H:H,"&lt;="&amp;TODAY(),借用紀錄!J:J,""))</f>
        <v/>
      </c>
      <c r="H87" s="6">
        <f>IF(A87="","",SUMIFS(維修紀錄!C:C,維修紀錄!A:A,A87,維修紀錄!D:D,"&lt;="&amp;TODAY(),維修紀錄!F:F,""))</f>
        <v/>
      </c>
      <c r="I87" s="6">
        <f>IF(A87="","",E87-F87-G87-H87)</f>
        <v/>
      </c>
      <c r="J87" s="6">
        <f>IF(A87="","",E87-F87-SUMIFS(借用紀錄!D:D,借用紀錄!B:B,A87,借用紀錄!H:H,"&lt;="&amp;$M$2,借用紀錄!I:I,"&gt;="&amp;$M$2,借用紀錄!J:J,"")-SUMIFS(借用紀錄!D:D,借用紀錄!B:B,A87,借用紀錄!I:I,"&lt;"&amp;TODAY(),借用紀錄!I:I,"&lt;"&amp;$M$2,借用紀錄!J:J,"")-SUMIFS(維修紀錄!C:C,維修紀錄!A:A,A87,維修紀錄!D:D,"&lt;="&amp;$M$2,維修紀錄!E:E,"&gt;="&amp;$M$2,維修紀錄!F:F,"")-SUMIFS(維修紀錄!C:C,維修紀錄!A:A,A87,維修紀錄!E:E,"&lt;"&amp;TODAY(),維修紀錄!E:E,"&lt;"&amp;$M$2,維修紀錄!F:F,""))</f>
        <v/>
      </c>
      <c r="K87" s="6">
        <f>IF(A87="","",COUNTIFS(借用紀錄!B:B,A87,借用紀錄!N:N,"逾期"))</f>
        <v/>
      </c>
    </row>
    <row r="88">
      <c r="A88" s="5" t="n"/>
      <c r="B88" s="5" t="n"/>
      <c r="C88" s="5" t="n"/>
      <c r="D88" s="5" t="n"/>
      <c r="E88" s="5" t="n"/>
      <c r="F88" s="5" t="n"/>
      <c r="G88" s="6">
        <f>IF(A88="","",SUMIFS(借用紀錄!D:D,借用紀錄!B:B,A88,借用紀錄!H:H,"&lt;="&amp;TODAY(),借用紀錄!J:J,""))</f>
        <v/>
      </c>
      <c r="H88" s="6">
        <f>IF(A88="","",SUMIFS(維修紀錄!C:C,維修紀錄!A:A,A88,維修紀錄!D:D,"&lt;="&amp;TODAY(),維修紀錄!F:F,""))</f>
        <v/>
      </c>
      <c r="I88" s="6">
        <f>IF(A88="","",E88-F88-G88-H88)</f>
        <v/>
      </c>
      <c r="J88" s="6">
        <f>IF(A88="","",E88-F88-SUMIFS(借用紀錄!D:D,借用紀錄!B:B,A88,借用紀錄!H:H,"&lt;="&amp;$M$2,借用紀錄!I:I,"&gt;="&amp;$M$2,借用紀錄!J:J,"")-SUMIFS(借用紀錄!D:D,借用紀錄!B:B,A88,借用紀錄!I:I,"&lt;"&amp;TODAY(),借用紀錄!I:I,"&lt;"&amp;$M$2,借用紀錄!J:J,"")-SUMIFS(維修紀錄!C:C,維修紀錄!A:A,A88,維修紀錄!D:D,"&lt;="&amp;$M$2,維修紀錄!E:E,"&gt;="&amp;$M$2,維修紀錄!F:F,"")-SUMIFS(維修紀錄!C:C,維修紀錄!A:A,A88,維修紀錄!E:E,"&lt;"&amp;TODAY(),維修紀錄!E:E,"&lt;"&amp;$M$2,維修紀錄!F:F,""))</f>
        <v/>
      </c>
      <c r="K88" s="6">
        <f>IF(A88="","",COUNTIFS(借用紀錄!B:B,A88,借用紀錄!N:N,"逾期"))</f>
        <v/>
      </c>
    </row>
    <row r="89">
      <c r="A89" s="5" t="n"/>
      <c r="B89" s="5" t="n"/>
      <c r="C89" s="5" t="n"/>
      <c r="D89" s="5" t="n"/>
      <c r="E89" s="5" t="n"/>
      <c r="F89" s="5" t="n"/>
      <c r="G89" s="6">
        <f>IF(A89="","",SUMIFS(借用紀錄!D:D,借用紀錄!B:B,A89,借用紀錄!H:H,"&lt;="&amp;TODAY(),借用紀錄!J:J,""))</f>
        <v/>
      </c>
      <c r="H89" s="6">
        <f>IF(A89="","",SUMIFS(維修紀錄!C:C,維修紀錄!A:A,A89,維修紀錄!D:D,"&lt;="&amp;TODAY(),維修紀錄!F:F,""))</f>
        <v/>
      </c>
      <c r="I89" s="6">
        <f>IF(A89="","",E89-F89-G89-H89)</f>
        <v/>
      </c>
      <c r="J89" s="6">
        <f>IF(A89="","",E89-F89-SUMIFS(借用紀錄!D:D,借用紀錄!B:B,A89,借用紀錄!H:H,"&lt;="&amp;$M$2,借用紀錄!I:I,"&gt;="&amp;$M$2,借用紀錄!J:J,"")-SUMIFS(借用紀錄!D:D,借用紀錄!B:B,A89,借用紀錄!I:I,"&lt;"&amp;TODAY(),借用紀錄!I:I,"&lt;"&amp;$M$2,借用紀錄!J:J,"")-SUMIFS(維修紀錄!C:C,維修紀錄!A:A,A89,維修紀錄!D:D,"&lt;="&amp;$M$2,維修紀錄!E:E,"&gt;="&amp;$M$2,維修紀錄!F:F,"")-SUMIFS(維修紀錄!C:C,維修紀錄!A:A,A89,維修紀錄!E:E,"&lt;"&amp;TODAY(),維修紀錄!E:E,"&lt;"&amp;$M$2,維修紀錄!F:F,""))</f>
        <v/>
      </c>
      <c r="K89" s="6">
        <f>IF(A89="","",COUNTIFS(借用紀錄!B:B,A89,借用紀錄!N:N,"逾期"))</f>
        <v/>
      </c>
    </row>
    <row r="90">
      <c r="A90" s="5" t="n"/>
      <c r="B90" s="5" t="n"/>
      <c r="C90" s="5" t="n"/>
      <c r="D90" s="5" t="n"/>
      <c r="E90" s="5" t="n"/>
      <c r="F90" s="5" t="n"/>
      <c r="G90" s="6">
        <f>IF(A90="","",SUMIFS(借用紀錄!D:D,借用紀錄!B:B,A90,借用紀錄!H:H,"&lt;="&amp;TODAY(),借用紀錄!J:J,""))</f>
        <v/>
      </c>
      <c r="H90" s="6">
        <f>IF(A90="","",SUMIFS(維修紀錄!C:C,維修紀錄!A:A,A90,維修紀錄!D:D,"&lt;="&amp;TODAY(),維修紀錄!F:F,""))</f>
        <v/>
      </c>
      <c r="I90" s="6">
        <f>IF(A90="","",E90-F90-G90-H90)</f>
        <v/>
      </c>
      <c r="J90" s="6">
        <f>IF(A90="","",E90-F90-SUMIFS(借用紀錄!D:D,借用紀錄!B:B,A90,借用紀錄!H:H,"&lt;="&amp;$M$2,借用紀錄!I:I,"&gt;="&amp;$M$2,借用紀錄!J:J,"")-SUMIFS(借用紀錄!D:D,借用紀錄!B:B,A90,借用紀錄!I:I,"&lt;"&amp;TODAY(),借用紀錄!I:I,"&lt;"&amp;$M$2,借用紀錄!J:J,"")-SUMIFS(維修紀錄!C:C,維修紀錄!A:A,A90,維修紀錄!D:D,"&lt;="&amp;$M$2,維修紀錄!E:E,"&gt;="&amp;$M$2,維修紀錄!F:F,"")-SUMIFS(維修紀錄!C:C,維修紀錄!A:A,A90,維修紀錄!E:E,"&lt;"&amp;TODAY(),維修紀錄!E:E,"&lt;"&amp;$M$2,維修紀錄!F:F,""))</f>
        <v/>
      </c>
      <c r="K90" s="6">
        <f>IF(A90="","",COUNTIFS(借用紀錄!B:B,A90,借用紀錄!N:N,"逾期"))</f>
        <v/>
      </c>
    </row>
    <row r="91">
      <c r="A91" s="5" t="n"/>
      <c r="B91" s="5" t="n"/>
      <c r="C91" s="5" t="n"/>
      <c r="D91" s="5" t="n"/>
      <c r="E91" s="5" t="n"/>
      <c r="F91" s="5" t="n"/>
      <c r="G91" s="6">
        <f>IF(A91="","",SUMIFS(借用紀錄!D:D,借用紀錄!B:B,A91,借用紀錄!H:H,"&lt;="&amp;TODAY(),借用紀錄!J:J,""))</f>
        <v/>
      </c>
      <c r="H91" s="6">
        <f>IF(A91="","",SUMIFS(維修紀錄!C:C,維修紀錄!A:A,A91,維修紀錄!D:D,"&lt;="&amp;TODAY(),維修紀錄!F:F,""))</f>
        <v/>
      </c>
      <c r="I91" s="6">
        <f>IF(A91="","",E91-F91-G91-H91)</f>
        <v/>
      </c>
      <c r="J91" s="6">
        <f>IF(A91="","",E91-F91-SUMIFS(借用紀錄!D:D,借用紀錄!B:B,A91,借用紀錄!H:H,"&lt;="&amp;$M$2,借用紀錄!I:I,"&gt;="&amp;$M$2,借用紀錄!J:J,"")-SUMIFS(借用紀錄!D:D,借用紀錄!B:B,A91,借用紀錄!I:I,"&lt;"&amp;TODAY(),借用紀錄!I:I,"&lt;"&amp;$M$2,借用紀錄!J:J,"")-SUMIFS(維修紀錄!C:C,維修紀錄!A:A,A91,維修紀錄!D:D,"&lt;="&amp;$M$2,維修紀錄!E:E,"&gt;="&amp;$M$2,維修紀錄!F:F,"")-SUMIFS(維修紀錄!C:C,維修紀錄!A:A,A91,維修紀錄!E:E,"&lt;"&amp;TODAY(),維修紀錄!E:E,"&lt;"&amp;$M$2,維修紀錄!F:F,""))</f>
        <v/>
      </c>
      <c r="K91" s="6">
        <f>IF(A91="","",COUNTIFS(借用紀錄!B:B,A91,借用紀錄!N:N,"逾期"))</f>
        <v/>
      </c>
    </row>
    <row r="92">
      <c r="A92" s="5" t="n"/>
      <c r="B92" s="5" t="n"/>
      <c r="C92" s="5" t="n"/>
      <c r="D92" s="5" t="n"/>
      <c r="E92" s="5" t="n"/>
      <c r="F92" s="5" t="n"/>
      <c r="G92" s="6">
        <f>IF(A92="","",SUMIFS(借用紀錄!D:D,借用紀錄!B:B,A92,借用紀錄!H:H,"&lt;="&amp;TODAY(),借用紀錄!J:J,""))</f>
        <v/>
      </c>
      <c r="H92" s="6">
        <f>IF(A92="","",SUMIFS(維修紀錄!C:C,維修紀錄!A:A,A92,維修紀錄!D:D,"&lt;="&amp;TODAY(),維修紀錄!F:F,""))</f>
        <v/>
      </c>
      <c r="I92" s="6">
        <f>IF(A92="","",E92-F92-G92-H92)</f>
        <v/>
      </c>
      <c r="J92" s="6">
        <f>IF(A92="","",E92-F92-SUMIFS(借用紀錄!D:D,借用紀錄!B:B,A92,借用紀錄!H:H,"&lt;="&amp;$M$2,借用紀錄!I:I,"&gt;="&amp;$M$2,借用紀錄!J:J,"")-SUMIFS(借用紀錄!D:D,借用紀錄!B:B,A92,借用紀錄!I:I,"&lt;"&amp;TODAY(),借用紀錄!I:I,"&lt;"&amp;$M$2,借用紀錄!J:J,"")-SUMIFS(維修紀錄!C:C,維修紀錄!A:A,A92,維修紀錄!D:D,"&lt;="&amp;$M$2,維修紀錄!E:E,"&gt;="&amp;$M$2,維修紀錄!F:F,"")-SUMIFS(維修紀錄!C:C,維修紀錄!A:A,A92,維修紀錄!E:E,"&lt;"&amp;TODAY(),維修紀錄!E:E,"&lt;"&amp;$M$2,維修紀錄!F:F,""))</f>
        <v/>
      </c>
      <c r="K92" s="6">
        <f>IF(A92="","",COUNTIFS(借用紀錄!B:B,A92,借用紀錄!N:N,"逾期"))</f>
        <v/>
      </c>
    </row>
    <row r="93">
      <c r="A93" s="5" t="n"/>
      <c r="B93" s="5" t="n"/>
      <c r="C93" s="5" t="n"/>
      <c r="D93" s="5" t="n"/>
      <c r="E93" s="5" t="n"/>
      <c r="F93" s="5" t="n"/>
      <c r="G93" s="6">
        <f>IF(A93="","",SUMIFS(借用紀錄!D:D,借用紀錄!B:B,A93,借用紀錄!H:H,"&lt;="&amp;TODAY(),借用紀錄!J:J,""))</f>
        <v/>
      </c>
      <c r="H93" s="6">
        <f>IF(A93="","",SUMIFS(維修紀錄!C:C,維修紀錄!A:A,A93,維修紀錄!D:D,"&lt;="&amp;TODAY(),維修紀錄!F:F,""))</f>
        <v/>
      </c>
      <c r="I93" s="6">
        <f>IF(A93="","",E93-F93-G93-H93)</f>
        <v/>
      </c>
      <c r="J93" s="6">
        <f>IF(A93="","",E93-F93-SUMIFS(借用紀錄!D:D,借用紀錄!B:B,A93,借用紀錄!H:H,"&lt;="&amp;$M$2,借用紀錄!I:I,"&gt;="&amp;$M$2,借用紀錄!J:J,"")-SUMIFS(借用紀錄!D:D,借用紀錄!B:B,A93,借用紀錄!I:I,"&lt;"&amp;TODAY(),借用紀錄!I:I,"&lt;"&amp;$M$2,借用紀錄!J:J,"")-SUMIFS(維修紀錄!C:C,維修紀錄!A:A,A93,維修紀錄!D:D,"&lt;="&amp;$M$2,維修紀錄!E:E,"&gt;="&amp;$M$2,維修紀錄!F:F,"")-SUMIFS(維修紀錄!C:C,維修紀錄!A:A,A93,維修紀錄!E:E,"&lt;"&amp;TODAY(),維修紀錄!E:E,"&lt;"&amp;$M$2,維修紀錄!F:F,""))</f>
        <v/>
      </c>
      <c r="K93" s="6">
        <f>IF(A93="","",COUNTIFS(借用紀錄!B:B,A93,借用紀錄!N:N,"逾期"))</f>
        <v/>
      </c>
    </row>
    <row r="94">
      <c r="A94" s="5" t="n"/>
      <c r="B94" s="5" t="n"/>
      <c r="C94" s="5" t="n"/>
      <c r="D94" s="5" t="n"/>
      <c r="E94" s="5" t="n"/>
      <c r="F94" s="5" t="n"/>
      <c r="G94" s="6">
        <f>IF(A94="","",SUMIFS(借用紀錄!D:D,借用紀錄!B:B,A94,借用紀錄!H:H,"&lt;="&amp;TODAY(),借用紀錄!J:J,""))</f>
        <v/>
      </c>
      <c r="H94" s="6">
        <f>IF(A94="","",SUMIFS(維修紀錄!C:C,維修紀錄!A:A,A94,維修紀錄!D:D,"&lt;="&amp;TODAY(),維修紀錄!F:F,""))</f>
        <v/>
      </c>
      <c r="I94" s="6">
        <f>IF(A94="","",E94-F94-G94-H94)</f>
        <v/>
      </c>
      <c r="J94" s="6">
        <f>IF(A94="","",E94-F94-SUMIFS(借用紀錄!D:D,借用紀錄!B:B,A94,借用紀錄!H:H,"&lt;="&amp;$M$2,借用紀錄!I:I,"&gt;="&amp;$M$2,借用紀錄!J:J,"")-SUMIFS(借用紀錄!D:D,借用紀錄!B:B,A94,借用紀錄!I:I,"&lt;"&amp;TODAY(),借用紀錄!I:I,"&lt;"&amp;$M$2,借用紀錄!J:J,"")-SUMIFS(維修紀錄!C:C,維修紀錄!A:A,A94,維修紀錄!D:D,"&lt;="&amp;$M$2,維修紀錄!E:E,"&gt;="&amp;$M$2,維修紀錄!F:F,"")-SUMIFS(維修紀錄!C:C,維修紀錄!A:A,A94,維修紀錄!E:E,"&lt;"&amp;TODAY(),維修紀錄!E:E,"&lt;"&amp;$M$2,維修紀錄!F:F,""))</f>
        <v/>
      </c>
      <c r="K94" s="6">
        <f>IF(A94="","",COUNTIFS(借用紀錄!B:B,A94,借用紀錄!N:N,"逾期"))</f>
        <v/>
      </c>
    </row>
    <row r="95">
      <c r="A95" s="5" t="n"/>
      <c r="B95" s="5" t="n"/>
      <c r="C95" s="5" t="n"/>
      <c r="D95" s="5" t="n"/>
      <c r="E95" s="5" t="n"/>
      <c r="F95" s="5" t="n"/>
      <c r="G95" s="6">
        <f>IF(A95="","",SUMIFS(借用紀錄!D:D,借用紀錄!B:B,A95,借用紀錄!H:H,"&lt;="&amp;TODAY(),借用紀錄!J:J,""))</f>
        <v/>
      </c>
      <c r="H95" s="6">
        <f>IF(A95="","",SUMIFS(維修紀錄!C:C,維修紀錄!A:A,A95,維修紀錄!D:D,"&lt;="&amp;TODAY(),維修紀錄!F:F,""))</f>
        <v/>
      </c>
      <c r="I95" s="6">
        <f>IF(A95="","",E95-F95-G95-H95)</f>
        <v/>
      </c>
      <c r="J95" s="6">
        <f>IF(A95="","",E95-F95-SUMIFS(借用紀錄!D:D,借用紀錄!B:B,A95,借用紀錄!H:H,"&lt;="&amp;$M$2,借用紀錄!I:I,"&gt;="&amp;$M$2,借用紀錄!J:J,"")-SUMIFS(借用紀錄!D:D,借用紀錄!B:B,A95,借用紀錄!I:I,"&lt;"&amp;TODAY(),借用紀錄!I:I,"&lt;"&amp;$M$2,借用紀錄!J:J,"")-SUMIFS(維修紀錄!C:C,維修紀錄!A:A,A95,維修紀錄!D:D,"&lt;="&amp;$M$2,維修紀錄!E:E,"&gt;="&amp;$M$2,維修紀錄!F:F,"")-SUMIFS(維修紀錄!C:C,維修紀錄!A:A,A95,維修紀錄!E:E,"&lt;"&amp;TODAY(),維修紀錄!E:E,"&lt;"&amp;$M$2,維修紀錄!F:F,""))</f>
        <v/>
      </c>
      <c r="K95" s="6">
        <f>IF(A95="","",COUNTIFS(借用紀錄!B:B,A95,借用紀錄!N:N,"逾期"))</f>
        <v/>
      </c>
    </row>
    <row r="96">
      <c r="A96" s="5" t="n"/>
      <c r="B96" s="5" t="n"/>
      <c r="C96" s="5" t="n"/>
      <c r="D96" s="5" t="n"/>
      <c r="E96" s="5" t="n"/>
      <c r="F96" s="5" t="n"/>
      <c r="G96" s="6">
        <f>IF(A96="","",SUMIFS(借用紀錄!D:D,借用紀錄!B:B,A96,借用紀錄!H:H,"&lt;="&amp;TODAY(),借用紀錄!J:J,""))</f>
        <v/>
      </c>
      <c r="H96" s="6">
        <f>IF(A96="","",SUMIFS(維修紀錄!C:C,維修紀錄!A:A,A96,維修紀錄!D:D,"&lt;="&amp;TODAY(),維修紀錄!F:F,""))</f>
        <v/>
      </c>
      <c r="I96" s="6">
        <f>IF(A96="","",E96-F96-G96-H96)</f>
        <v/>
      </c>
      <c r="J96" s="6">
        <f>IF(A96="","",E96-F96-SUMIFS(借用紀錄!D:D,借用紀錄!B:B,A96,借用紀錄!H:H,"&lt;="&amp;$M$2,借用紀錄!I:I,"&gt;="&amp;$M$2,借用紀錄!J:J,"")-SUMIFS(借用紀錄!D:D,借用紀錄!B:B,A96,借用紀錄!I:I,"&lt;"&amp;TODAY(),借用紀錄!I:I,"&lt;"&amp;$M$2,借用紀錄!J:J,"")-SUMIFS(維修紀錄!C:C,維修紀錄!A:A,A96,維修紀錄!D:D,"&lt;="&amp;$M$2,維修紀錄!E:E,"&gt;="&amp;$M$2,維修紀錄!F:F,"")-SUMIFS(維修紀錄!C:C,維修紀錄!A:A,A96,維修紀錄!E:E,"&lt;"&amp;TODAY(),維修紀錄!E:E,"&lt;"&amp;$M$2,維修紀錄!F:F,""))</f>
        <v/>
      </c>
      <c r="K96" s="6">
        <f>IF(A96="","",COUNTIFS(借用紀錄!B:B,A96,借用紀錄!N:N,"逾期"))</f>
        <v/>
      </c>
    </row>
    <row r="97">
      <c r="A97" s="5" t="n"/>
      <c r="B97" s="5" t="n"/>
      <c r="C97" s="5" t="n"/>
      <c r="D97" s="5" t="n"/>
      <c r="E97" s="5" t="n"/>
      <c r="F97" s="5" t="n"/>
      <c r="G97" s="6">
        <f>IF(A97="","",SUMIFS(借用紀錄!D:D,借用紀錄!B:B,A97,借用紀錄!H:H,"&lt;="&amp;TODAY(),借用紀錄!J:J,""))</f>
        <v/>
      </c>
      <c r="H97" s="6">
        <f>IF(A97="","",SUMIFS(維修紀錄!C:C,維修紀錄!A:A,A97,維修紀錄!D:D,"&lt;="&amp;TODAY(),維修紀錄!F:F,""))</f>
        <v/>
      </c>
      <c r="I97" s="6">
        <f>IF(A97="","",E97-F97-G97-H97)</f>
        <v/>
      </c>
      <c r="J97" s="6">
        <f>IF(A97="","",E97-F97-SUMIFS(借用紀錄!D:D,借用紀錄!B:B,A97,借用紀錄!H:H,"&lt;="&amp;$M$2,借用紀錄!I:I,"&gt;="&amp;$M$2,借用紀錄!J:J,"")-SUMIFS(借用紀錄!D:D,借用紀錄!B:B,A97,借用紀錄!I:I,"&lt;"&amp;TODAY(),借用紀錄!I:I,"&lt;"&amp;$M$2,借用紀錄!J:J,"")-SUMIFS(維修紀錄!C:C,維修紀錄!A:A,A97,維修紀錄!D:D,"&lt;="&amp;$M$2,維修紀錄!E:E,"&gt;="&amp;$M$2,維修紀錄!F:F,"")-SUMIFS(維修紀錄!C:C,維修紀錄!A:A,A97,維修紀錄!E:E,"&lt;"&amp;TODAY(),維修紀錄!E:E,"&lt;"&amp;$M$2,維修紀錄!F:F,""))</f>
        <v/>
      </c>
      <c r="K97" s="6">
        <f>IF(A97="","",COUNTIFS(借用紀錄!B:B,A97,借用紀錄!N:N,"逾期"))</f>
        <v/>
      </c>
    </row>
    <row r="98">
      <c r="A98" s="5" t="n"/>
      <c r="B98" s="5" t="n"/>
      <c r="C98" s="5" t="n"/>
      <c r="D98" s="5" t="n"/>
      <c r="E98" s="5" t="n"/>
      <c r="F98" s="5" t="n"/>
      <c r="G98" s="6">
        <f>IF(A98="","",SUMIFS(借用紀錄!D:D,借用紀錄!B:B,A98,借用紀錄!H:H,"&lt;="&amp;TODAY(),借用紀錄!J:J,""))</f>
        <v/>
      </c>
      <c r="H98" s="6">
        <f>IF(A98="","",SUMIFS(維修紀錄!C:C,維修紀錄!A:A,A98,維修紀錄!D:D,"&lt;="&amp;TODAY(),維修紀錄!F:F,""))</f>
        <v/>
      </c>
      <c r="I98" s="6">
        <f>IF(A98="","",E98-F98-G98-H98)</f>
        <v/>
      </c>
      <c r="J98" s="6">
        <f>IF(A98="","",E98-F98-SUMIFS(借用紀錄!D:D,借用紀錄!B:B,A98,借用紀錄!H:H,"&lt;="&amp;$M$2,借用紀錄!I:I,"&gt;="&amp;$M$2,借用紀錄!J:J,"")-SUMIFS(借用紀錄!D:D,借用紀錄!B:B,A98,借用紀錄!I:I,"&lt;"&amp;TODAY(),借用紀錄!I:I,"&lt;"&amp;$M$2,借用紀錄!J:J,"")-SUMIFS(維修紀錄!C:C,維修紀錄!A:A,A98,維修紀錄!D:D,"&lt;="&amp;$M$2,維修紀錄!E:E,"&gt;="&amp;$M$2,維修紀錄!F:F,"")-SUMIFS(維修紀錄!C:C,維修紀錄!A:A,A98,維修紀錄!E:E,"&lt;"&amp;TODAY(),維修紀錄!E:E,"&lt;"&amp;$M$2,維修紀錄!F:F,""))</f>
        <v/>
      </c>
      <c r="K98" s="6">
        <f>IF(A98="","",COUNTIFS(借用紀錄!B:B,A98,借用紀錄!N:N,"逾期"))</f>
        <v/>
      </c>
    </row>
    <row r="99">
      <c r="A99" s="5" t="n"/>
      <c r="B99" s="5" t="n"/>
      <c r="C99" s="5" t="n"/>
      <c r="D99" s="5" t="n"/>
      <c r="E99" s="5" t="n"/>
      <c r="F99" s="5" t="n"/>
      <c r="G99" s="6">
        <f>IF(A99="","",SUMIFS(借用紀錄!D:D,借用紀錄!B:B,A99,借用紀錄!H:H,"&lt;="&amp;TODAY(),借用紀錄!J:J,""))</f>
        <v/>
      </c>
      <c r="H99" s="6">
        <f>IF(A99="","",SUMIFS(維修紀錄!C:C,維修紀錄!A:A,A99,維修紀錄!D:D,"&lt;="&amp;TODAY(),維修紀錄!F:F,""))</f>
        <v/>
      </c>
      <c r="I99" s="6">
        <f>IF(A99="","",E99-F99-G99-H99)</f>
        <v/>
      </c>
      <c r="J99" s="6">
        <f>IF(A99="","",E99-F99-SUMIFS(借用紀錄!D:D,借用紀錄!B:B,A99,借用紀錄!H:H,"&lt;="&amp;$M$2,借用紀錄!I:I,"&gt;="&amp;$M$2,借用紀錄!J:J,"")-SUMIFS(借用紀錄!D:D,借用紀錄!B:B,A99,借用紀錄!I:I,"&lt;"&amp;TODAY(),借用紀錄!I:I,"&lt;"&amp;$M$2,借用紀錄!J:J,"")-SUMIFS(維修紀錄!C:C,維修紀錄!A:A,A99,維修紀錄!D:D,"&lt;="&amp;$M$2,維修紀錄!E:E,"&gt;="&amp;$M$2,維修紀錄!F:F,"")-SUMIFS(維修紀錄!C:C,維修紀錄!A:A,A99,維修紀錄!E:E,"&lt;"&amp;TODAY(),維修紀錄!E:E,"&lt;"&amp;$M$2,維修紀錄!F:F,""))</f>
        <v/>
      </c>
      <c r="K99" s="6">
        <f>IF(A99="","",COUNTIFS(借用紀錄!B:B,A99,借用紀錄!N:N,"逾期"))</f>
        <v/>
      </c>
    </row>
    <row r="100">
      <c r="A100" s="5" t="n"/>
      <c r="B100" s="5" t="n"/>
      <c r="C100" s="5" t="n"/>
      <c r="D100" s="5" t="n"/>
      <c r="E100" s="5" t="n"/>
      <c r="F100" s="5" t="n"/>
      <c r="G100" s="6">
        <f>IF(A100="","",SUMIFS(借用紀錄!D:D,借用紀錄!B:B,A100,借用紀錄!H:H,"&lt;="&amp;TODAY(),借用紀錄!J:J,""))</f>
        <v/>
      </c>
      <c r="H100" s="6">
        <f>IF(A100="","",SUMIFS(維修紀錄!C:C,維修紀錄!A:A,A100,維修紀錄!D:D,"&lt;="&amp;TODAY(),維修紀錄!F:F,""))</f>
        <v/>
      </c>
      <c r="I100" s="6">
        <f>IF(A100="","",E100-F100-G100-H100)</f>
        <v/>
      </c>
      <c r="J100" s="6">
        <f>IF(A100="","",E100-F100-SUMIFS(借用紀錄!D:D,借用紀錄!B:B,A100,借用紀錄!H:H,"&lt;="&amp;$M$2,借用紀錄!I:I,"&gt;="&amp;$M$2,借用紀錄!J:J,"")-SUMIFS(借用紀錄!D:D,借用紀錄!B:B,A100,借用紀錄!I:I,"&lt;"&amp;TODAY(),借用紀錄!I:I,"&lt;"&amp;$M$2,借用紀錄!J:J,"")-SUMIFS(維修紀錄!C:C,維修紀錄!A:A,A100,維修紀錄!D:D,"&lt;="&amp;$M$2,維修紀錄!E:E,"&gt;="&amp;$M$2,維修紀錄!F:F,"")-SUMIFS(維修紀錄!C:C,維修紀錄!A:A,A100,維修紀錄!E:E,"&lt;"&amp;TODAY(),維修紀錄!E:E,"&lt;"&amp;$M$2,維修紀錄!F:F,""))</f>
        <v/>
      </c>
      <c r="K100" s="6">
        <f>IF(A100="","",COUNTIFS(借用紀錄!B:B,A100,借用紀錄!N:N,"逾期"))</f>
        <v/>
      </c>
    </row>
    <row r="101">
      <c r="A101" s="5" t="n"/>
      <c r="B101" s="5" t="n"/>
      <c r="C101" s="5" t="n"/>
      <c r="D101" s="5" t="n"/>
      <c r="E101" s="5" t="n"/>
      <c r="F101" s="5" t="n"/>
      <c r="G101" s="6">
        <f>IF(A101="","",SUMIFS(借用紀錄!D:D,借用紀錄!B:B,A101,借用紀錄!H:H,"&lt;="&amp;TODAY(),借用紀錄!J:J,""))</f>
        <v/>
      </c>
      <c r="H101" s="6">
        <f>IF(A101="","",SUMIFS(維修紀錄!C:C,維修紀錄!A:A,A101,維修紀錄!D:D,"&lt;="&amp;TODAY(),維修紀錄!F:F,""))</f>
        <v/>
      </c>
      <c r="I101" s="6">
        <f>IF(A101="","",E101-F101-G101-H101)</f>
        <v/>
      </c>
      <c r="J101" s="6">
        <f>IF(A101="","",E101-F101-SUMIFS(借用紀錄!D:D,借用紀錄!B:B,A101,借用紀錄!H:H,"&lt;="&amp;$M$2,借用紀錄!I:I,"&gt;="&amp;$M$2,借用紀錄!J:J,"")-SUMIFS(借用紀錄!D:D,借用紀錄!B:B,A101,借用紀錄!I:I,"&lt;"&amp;TODAY(),借用紀錄!I:I,"&lt;"&amp;$M$2,借用紀錄!J:J,"")-SUMIFS(維修紀錄!C:C,維修紀錄!A:A,A101,維修紀錄!D:D,"&lt;="&amp;$M$2,維修紀錄!E:E,"&gt;="&amp;$M$2,維修紀錄!F:F,"")-SUMIFS(維修紀錄!C:C,維修紀錄!A:A,A101,維修紀錄!E:E,"&lt;"&amp;TODAY(),維修紀錄!E:E,"&lt;"&amp;$M$2,維修紀錄!F:F,""))</f>
        <v/>
      </c>
      <c r="K101" s="6">
        <f>IF(A101="","",COUNTIFS(借用紀錄!B:B,A101,借用紀錄!N:N,"逾期"))</f>
        <v/>
      </c>
    </row>
    <row r="102">
      <c r="A102" s="5" t="n"/>
      <c r="B102" s="5" t="n"/>
      <c r="C102" s="5" t="n"/>
      <c r="D102" s="5" t="n"/>
      <c r="E102" s="5" t="n"/>
      <c r="F102" s="5" t="n"/>
      <c r="G102" s="6">
        <f>IF(A102="","",SUMIFS(借用紀錄!D:D,借用紀錄!B:B,A102,借用紀錄!H:H,"&lt;="&amp;TODAY(),借用紀錄!J:J,""))</f>
        <v/>
      </c>
      <c r="H102" s="6">
        <f>IF(A102="","",SUMIFS(維修紀錄!C:C,維修紀錄!A:A,A102,維修紀錄!D:D,"&lt;="&amp;TODAY(),維修紀錄!F:F,""))</f>
        <v/>
      </c>
      <c r="I102" s="6">
        <f>IF(A102="","",E102-F102-G102-H102)</f>
        <v/>
      </c>
      <c r="J102" s="6">
        <f>IF(A102="","",E102-F102-SUMIFS(借用紀錄!D:D,借用紀錄!B:B,A102,借用紀錄!H:H,"&lt;="&amp;$M$2,借用紀錄!I:I,"&gt;="&amp;$M$2,借用紀錄!J:J,"")-SUMIFS(借用紀錄!D:D,借用紀錄!B:B,A102,借用紀錄!I:I,"&lt;"&amp;TODAY(),借用紀錄!I:I,"&lt;"&amp;$M$2,借用紀錄!J:J,"")-SUMIFS(維修紀錄!C:C,維修紀錄!A:A,A102,維修紀錄!D:D,"&lt;="&amp;$M$2,維修紀錄!E:E,"&gt;="&amp;$M$2,維修紀錄!F:F,"")-SUMIFS(維修紀錄!C:C,維修紀錄!A:A,A102,維修紀錄!E:E,"&lt;"&amp;TODAY(),維修紀錄!E:E,"&lt;"&amp;$M$2,維修紀錄!F:F,""))</f>
        <v/>
      </c>
      <c r="K102" s="6">
        <f>IF(A102="","",COUNTIFS(借用紀錄!B:B,A102,借用紀錄!N:N,"逾期"))</f>
        <v/>
      </c>
    </row>
    <row r="103">
      <c r="A103" s="5" t="n"/>
      <c r="B103" s="5" t="n"/>
      <c r="C103" s="5" t="n"/>
      <c r="D103" s="5" t="n"/>
      <c r="E103" s="5" t="n"/>
      <c r="F103" s="5" t="n"/>
      <c r="G103" s="6">
        <f>IF(A103="","",SUMIFS(借用紀錄!D:D,借用紀錄!B:B,A103,借用紀錄!H:H,"&lt;="&amp;TODAY(),借用紀錄!J:J,""))</f>
        <v/>
      </c>
      <c r="H103" s="6">
        <f>IF(A103="","",SUMIFS(維修紀錄!C:C,維修紀錄!A:A,A103,維修紀錄!D:D,"&lt;="&amp;TODAY(),維修紀錄!F:F,""))</f>
        <v/>
      </c>
      <c r="I103" s="6">
        <f>IF(A103="","",E103-F103-G103-H103)</f>
        <v/>
      </c>
      <c r="J103" s="6">
        <f>IF(A103="","",E103-F103-SUMIFS(借用紀錄!D:D,借用紀錄!B:B,A103,借用紀錄!H:H,"&lt;="&amp;$M$2,借用紀錄!I:I,"&gt;="&amp;$M$2,借用紀錄!J:J,"")-SUMIFS(借用紀錄!D:D,借用紀錄!B:B,A103,借用紀錄!I:I,"&lt;"&amp;TODAY(),借用紀錄!I:I,"&lt;"&amp;$M$2,借用紀錄!J:J,"")-SUMIFS(維修紀錄!C:C,維修紀錄!A:A,A103,維修紀錄!D:D,"&lt;="&amp;$M$2,維修紀錄!E:E,"&gt;="&amp;$M$2,維修紀錄!F:F,"")-SUMIFS(維修紀錄!C:C,維修紀錄!A:A,A103,維修紀錄!E:E,"&lt;"&amp;TODAY(),維修紀錄!E:E,"&lt;"&amp;$M$2,維修紀錄!F:F,""))</f>
        <v/>
      </c>
      <c r="K103" s="6">
        <f>IF(A103="","",COUNTIFS(借用紀錄!B:B,A103,借用紀錄!N:N,"逾期"))</f>
        <v/>
      </c>
    </row>
    <row r="104">
      <c r="A104" s="5" t="n"/>
      <c r="B104" s="5" t="n"/>
      <c r="C104" s="5" t="n"/>
      <c r="D104" s="5" t="n"/>
      <c r="E104" s="5" t="n"/>
      <c r="F104" s="5" t="n"/>
      <c r="G104" s="6">
        <f>IF(A104="","",SUMIFS(借用紀錄!D:D,借用紀錄!B:B,A104,借用紀錄!H:H,"&lt;="&amp;TODAY(),借用紀錄!J:J,""))</f>
        <v/>
      </c>
      <c r="H104" s="6">
        <f>IF(A104="","",SUMIFS(維修紀錄!C:C,維修紀錄!A:A,A104,維修紀錄!D:D,"&lt;="&amp;TODAY(),維修紀錄!F:F,""))</f>
        <v/>
      </c>
      <c r="I104" s="6">
        <f>IF(A104="","",E104-F104-G104-H104)</f>
        <v/>
      </c>
      <c r="J104" s="6">
        <f>IF(A104="","",E104-F104-SUMIFS(借用紀錄!D:D,借用紀錄!B:B,A104,借用紀錄!H:H,"&lt;="&amp;$M$2,借用紀錄!I:I,"&gt;="&amp;$M$2,借用紀錄!J:J,"")-SUMIFS(借用紀錄!D:D,借用紀錄!B:B,A104,借用紀錄!I:I,"&lt;"&amp;TODAY(),借用紀錄!I:I,"&lt;"&amp;$M$2,借用紀錄!J:J,"")-SUMIFS(維修紀錄!C:C,維修紀錄!A:A,A104,維修紀錄!D:D,"&lt;="&amp;$M$2,維修紀錄!E:E,"&gt;="&amp;$M$2,維修紀錄!F:F,"")-SUMIFS(維修紀錄!C:C,維修紀錄!A:A,A104,維修紀錄!E:E,"&lt;"&amp;TODAY(),維修紀錄!E:E,"&lt;"&amp;$M$2,維修紀錄!F:F,""))</f>
        <v/>
      </c>
      <c r="K104" s="6">
        <f>IF(A104="","",COUNTIFS(借用紀錄!B:B,A104,借用紀錄!N:N,"逾期"))</f>
        <v/>
      </c>
    </row>
    <row r="105">
      <c r="A105" s="5" t="n"/>
      <c r="B105" s="5" t="n"/>
      <c r="C105" s="5" t="n"/>
      <c r="D105" s="5" t="n"/>
      <c r="E105" s="5" t="n"/>
      <c r="F105" s="5" t="n"/>
      <c r="G105" s="6">
        <f>IF(A105="","",SUMIFS(借用紀錄!D:D,借用紀錄!B:B,A105,借用紀錄!H:H,"&lt;="&amp;TODAY(),借用紀錄!J:J,""))</f>
        <v/>
      </c>
      <c r="H105" s="6">
        <f>IF(A105="","",SUMIFS(維修紀錄!C:C,維修紀錄!A:A,A105,維修紀錄!D:D,"&lt;="&amp;TODAY(),維修紀錄!F:F,""))</f>
        <v/>
      </c>
      <c r="I105" s="6">
        <f>IF(A105="","",E105-F105-G105-H105)</f>
        <v/>
      </c>
      <c r="J105" s="6">
        <f>IF(A105="","",E105-F105-SUMIFS(借用紀錄!D:D,借用紀錄!B:B,A105,借用紀錄!H:H,"&lt;="&amp;$M$2,借用紀錄!I:I,"&gt;="&amp;$M$2,借用紀錄!J:J,"")-SUMIFS(借用紀錄!D:D,借用紀錄!B:B,A105,借用紀錄!I:I,"&lt;"&amp;TODAY(),借用紀錄!I:I,"&lt;"&amp;$M$2,借用紀錄!J:J,"")-SUMIFS(維修紀錄!C:C,維修紀錄!A:A,A105,維修紀錄!D:D,"&lt;="&amp;$M$2,維修紀錄!E:E,"&gt;="&amp;$M$2,維修紀錄!F:F,"")-SUMIFS(維修紀錄!C:C,維修紀錄!A:A,A105,維修紀錄!E:E,"&lt;"&amp;TODAY(),維修紀錄!E:E,"&lt;"&amp;$M$2,維修紀錄!F:F,""))</f>
        <v/>
      </c>
      <c r="K105" s="6">
        <f>IF(A105="","",COUNTIFS(借用紀錄!B:B,A105,借用紀錄!N:N,"逾期"))</f>
        <v/>
      </c>
    </row>
    <row r="106">
      <c r="A106" s="5" t="n"/>
      <c r="B106" s="5" t="n"/>
      <c r="C106" s="5" t="n"/>
      <c r="D106" s="5" t="n"/>
      <c r="E106" s="5" t="n"/>
      <c r="F106" s="5" t="n"/>
      <c r="G106" s="6">
        <f>IF(A106="","",SUMIFS(借用紀錄!D:D,借用紀錄!B:B,A106,借用紀錄!H:H,"&lt;="&amp;TODAY(),借用紀錄!J:J,""))</f>
        <v/>
      </c>
      <c r="H106" s="6">
        <f>IF(A106="","",SUMIFS(維修紀錄!C:C,維修紀錄!A:A,A106,維修紀錄!D:D,"&lt;="&amp;TODAY(),維修紀錄!F:F,""))</f>
        <v/>
      </c>
      <c r="I106" s="6">
        <f>IF(A106="","",E106-F106-G106-H106)</f>
        <v/>
      </c>
      <c r="J106" s="6">
        <f>IF(A106="","",E106-F106-SUMIFS(借用紀錄!D:D,借用紀錄!B:B,A106,借用紀錄!H:H,"&lt;="&amp;$M$2,借用紀錄!I:I,"&gt;="&amp;$M$2,借用紀錄!J:J,"")-SUMIFS(借用紀錄!D:D,借用紀錄!B:B,A106,借用紀錄!I:I,"&lt;"&amp;TODAY(),借用紀錄!I:I,"&lt;"&amp;$M$2,借用紀錄!J:J,"")-SUMIFS(維修紀錄!C:C,維修紀錄!A:A,A106,維修紀錄!D:D,"&lt;="&amp;$M$2,維修紀錄!E:E,"&gt;="&amp;$M$2,維修紀錄!F:F,"")-SUMIFS(維修紀錄!C:C,維修紀錄!A:A,A106,維修紀錄!E:E,"&lt;"&amp;TODAY(),維修紀錄!E:E,"&lt;"&amp;$M$2,維修紀錄!F:F,""))</f>
        <v/>
      </c>
      <c r="K106" s="6">
        <f>IF(A106="","",COUNTIFS(借用紀錄!B:B,A106,借用紀錄!N:N,"逾期"))</f>
        <v/>
      </c>
    </row>
    <row r="107">
      <c r="A107" s="5" t="n"/>
      <c r="B107" s="5" t="n"/>
      <c r="C107" s="5" t="n"/>
      <c r="D107" s="5" t="n"/>
      <c r="E107" s="5" t="n"/>
      <c r="F107" s="5" t="n"/>
      <c r="G107" s="6">
        <f>IF(A107="","",SUMIFS(借用紀錄!D:D,借用紀錄!B:B,A107,借用紀錄!H:H,"&lt;="&amp;TODAY(),借用紀錄!J:J,""))</f>
        <v/>
      </c>
      <c r="H107" s="6">
        <f>IF(A107="","",SUMIFS(維修紀錄!C:C,維修紀錄!A:A,A107,維修紀錄!D:D,"&lt;="&amp;TODAY(),維修紀錄!F:F,""))</f>
        <v/>
      </c>
      <c r="I107" s="6">
        <f>IF(A107="","",E107-F107-G107-H107)</f>
        <v/>
      </c>
      <c r="J107" s="6">
        <f>IF(A107="","",E107-F107-SUMIFS(借用紀錄!D:D,借用紀錄!B:B,A107,借用紀錄!H:H,"&lt;="&amp;$M$2,借用紀錄!I:I,"&gt;="&amp;$M$2,借用紀錄!J:J,"")-SUMIFS(借用紀錄!D:D,借用紀錄!B:B,A107,借用紀錄!I:I,"&lt;"&amp;TODAY(),借用紀錄!I:I,"&lt;"&amp;$M$2,借用紀錄!J:J,"")-SUMIFS(維修紀錄!C:C,維修紀錄!A:A,A107,維修紀錄!D:D,"&lt;="&amp;$M$2,維修紀錄!E:E,"&gt;="&amp;$M$2,維修紀錄!F:F,"")-SUMIFS(維修紀錄!C:C,維修紀錄!A:A,A107,維修紀錄!E:E,"&lt;"&amp;TODAY(),維修紀錄!E:E,"&lt;"&amp;$M$2,維修紀錄!F:F,""))</f>
        <v/>
      </c>
      <c r="K107" s="6">
        <f>IF(A107="","",COUNTIFS(借用紀錄!B:B,A107,借用紀錄!N:N,"逾期"))</f>
        <v/>
      </c>
    </row>
    <row r="108">
      <c r="A108" s="5" t="n"/>
      <c r="B108" s="5" t="n"/>
      <c r="C108" s="5" t="n"/>
      <c r="D108" s="5" t="n"/>
      <c r="E108" s="5" t="n"/>
      <c r="F108" s="5" t="n"/>
      <c r="G108" s="6">
        <f>IF(A108="","",SUMIFS(借用紀錄!D:D,借用紀錄!B:B,A108,借用紀錄!H:H,"&lt;="&amp;TODAY(),借用紀錄!J:J,""))</f>
        <v/>
      </c>
      <c r="H108" s="6">
        <f>IF(A108="","",SUMIFS(維修紀錄!C:C,維修紀錄!A:A,A108,維修紀錄!D:D,"&lt;="&amp;TODAY(),維修紀錄!F:F,""))</f>
        <v/>
      </c>
      <c r="I108" s="6">
        <f>IF(A108="","",E108-F108-G108-H108)</f>
        <v/>
      </c>
      <c r="J108" s="6">
        <f>IF(A108="","",E108-F108-SUMIFS(借用紀錄!D:D,借用紀錄!B:B,A108,借用紀錄!H:H,"&lt;="&amp;$M$2,借用紀錄!I:I,"&gt;="&amp;$M$2,借用紀錄!J:J,"")-SUMIFS(借用紀錄!D:D,借用紀錄!B:B,A108,借用紀錄!I:I,"&lt;"&amp;TODAY(),借用紀錄!I:I,"&lt;"&amp;$M$2,借用紀錄!J:J,"")-SUMIFS(維修紀錄!C:C,維修紀錄!A:A,A108,維修紀錄!D:D,"&lt;="&amp;$M$2,維修紀錄!E:E,"&gt;="&amp;$M$2,維修紀錄!F:F,"")-SUMIFS(維修紀錄!C:C,維修紀錄!A:A,A108,維修紀錄!E:E,"&lt;"&amp;TODAY(),維修紀錄!E:E,"&lt;"&amp;$M$2,維修紀錄!F:F,""))</f>
        <v/>
      </c>
      <c r="K108" s="6">
        <f>IF(A108="","",COUNTIFS(借用紀錄!B:B,A108,借用紀錄!N:N,"逾期"))</f>
        <v/>
      </c>
    </row>
    <row r="109">
      <c r="A109" s="5" t="n"/>
      <c r="B109" s="5" t="n"/>
      <c r="C109" s="5" t="n"/>
      <c r="D109" s="5" t="n"/>
      <c r="E109" s="5" t="n"/>
      <c r="F109" s="5" t="n"/>
      <c r="G109" s="6">
        <f>IF(A109="","",SUMIFS(借用紀錄!D:D,借用紀錄!B:B,A109,借用紀錄!H:H,"&lt;="&amp;TODAY(),借用紀錄!J:J,""))</f>
        <v/>
      </c>
      <c r="H109" s="6">
        <f>IF(A109="","",SUMIFS(維修紀錄!C:C,維修紀錄!A:A,A109,維修紀錄!D:D,"&lt;="&amp;TODAY(),維修紀錄!F:F,""))</f>
        <v/>
      </c>
      <c r="I109" s="6">
        <f>IF(A109="","",E109-F109-G109-H109)</f>
        <v/>
      </c>
      <c r="J109" s="6">
        <f>IF(A109="","",E109-F109-SUMIFS(借用紀錄!D:D,借用紀錄!B:B,A109,借用紀錄!H:H,"&lt;="&amp;$M$2,借用紀錄!I:I,"&gt;="&amp;$M$2,借用紀錄!J:J,"")-SUMIFS(借用紀錄!D:D,借用紀錄!B:B,A109,借用紀錄!I:I,"&lt;"&amp;TODAY(),借用紀錄!I:I,"&lt;"&amp;$M$2,借用紀錄!J:J,"")-SUMIFS(維修紀錄!C:C,維修紀錄!A:A,A109,維修紀錄!D:D,"&lt;="&amp;$M$2,維修紀錄!E:E,"&gt;="&amp;$M$2,維修紀錄!F:F,"")-SUMIFS(維修紀錄!C:C,維修紀錄!A:A,A109,維修紀錄!E:E,"&lt;"&amp;TODAY(),維修紀錄!E:E,"&lt;"&amp;$M$2,維修紀錄!F:F,""))</f>
        <v/>
      </c>
      <c r="K109" s="6">
        <f>IF(A109="","",COUNTIFS(借用紀錄!B:B,A109,借用紀錄!N:N,"逾期"))</f>
        <v/>
      </c>
    </row>
    <row r="110">
      <c r="A110" s="5" t="n"/>
      <c r="B110" s="5" t="n"/>
      <c r="C110" s="5" t="n"/>
      <c r="D110" s="5" t="n"/>
      <c r="E110" s="5" t="n"/>
      <c r="F110" s="5" t="n"/>
      <c r="G110" s="6">
        <f>IF(A110="","",SUMIFS(借用紀錄!D:D,借用紀錄!B:B,A110,借用紀錄!H:H,"&lt;="&amp;TODAY(),借用紀錄!J:J,""))</f>
        <v/>
      </c>
      <c r="H110" s="6">
        <f>IF(A110="","",SUMIFS(維修紀錄!C:C,維修紀錄!A:A,A110,維修紀錄!D:D,"&lt;="&amp;TODAY(),維修紀錄!F:F,""))</f>
        <v/>
      </c>
      <c r="I110" s="6">
        <f>IF(A110="","",E110-F110-G110-H110)</f>
        <v/>
      </c>
      <c r="J110" s="6">
        <f>IF(A110="","",E110-F110-SUMIFS(借用紀錄!D:D,借用紀錄!B:B,A110,借用紀錄!H:H,"&lt;="&amp;$M$2,借用紀錄!I:I,"&gt;="&amp;$M$2,借用紀錄!J:J,"")-SUMIFS(借用紀錄!D:D,借用紀錄!B:B,A110,借用紀錄!I:I,"&lt;"&amp;TODAY(),借用紀錄!I:I,"&lt;"&amp;$M$2,借用紀錄!J:J,"")-SUMIFS(維修紀錄!C:C,維修紀錄!A:A,A110,維修紀錄!D:D,"&lt;="&amp;$M$2,維修紀錄!E:E,"&gt;="&amp;$M$2,維修紀錄!F:F,"")-SUMIFS(維修紀錄!C:C,維修紀錄!A:A,A110,維修紀錄!E:E,"&lt;"&amp;TODAY(),維修紀錄!E:E,"&lt;"&amp;$M$2,維修紀錄!F:F,""))</f>
        <v/>
      </c>
      <c r="K110" s="6">
        <f>IF(A110="","",COUNTIFS(借用紀錄!B:B,A110,借用紀錄!N:N,"逾期"))</f>
        <v/>
      </c>
    </row>
    <row r="111">
      <c r="A111" s="5" t="n"/>
      <c r="B111" s="5" t="n"/>
      <c r="C111" s="5" t="n"/>
      <c r="D111" s="5" t="n"/>
      <c r="E111" s="5" t="n"/>
      <c r="F111" s="5" t="n"/>
      <c r="G111" s="6">
        <f>IF(A111="","",SUMIFS(借用紀錄!D:D,借用紀錄!B:B,A111,借用紀錄!H:H,"&lt;="&amp;TODAY(),借用紀錄!J:J,""))</f>
        <v/>
      </c>
      <c r="H111" s="6">
        <f>IF(A111="","",SUMIFS(維修紀錄!C:C,維修紀錄!A:A,A111,維修紀錄!D:D,"&lt;="&amp;TODAY(),維修紀錄!F:F,""))</f>
        <v/>
      </c>
      <c r="I111" s="6">
        <f>IF(A111="","",E111-F111-G111-H111)</f>
        <v/>
      </c>
      <c r="J111" s="6">
        <f>IF(A111="","",E111-F111-SUMIFS(借用紀錄!D:D,借用紀錄!B:B,A111,借用紀錄!H:H,"&lt;="&amp;$M$2,借用紀錄!I:I,"&gt;="&amp;$M$2,借用紀錄!J:J,"")-SUMIFS(借用紀錄!D:D,借用紀錄!B:B,A111,借用紀錄!I:I,"&lt;"&amp;TODAY(),借用紀錄!I:I,"&lt;"&amp;$M$2,借用紀錄!J:J,"")-SUMIFS(維修紀錄!C:C,維修紀錄!A:A,A111,維修紀錄!D:D,"&lt;="&amp;$M$2,維修紀錄!E:E,"&gt;="&amp;$M$2,維修紀錄!F:F,"")-SUMIFS(維修紀錄!C:C,維修紀錄!A:A,A111,維修紀錄!E:E,"&lt;"&amp;TODAY(),維修紀錄!E:E,"&lt;"&amp;$M$2,維修紀錄!F:F,""))</f>
        <v/>
      </c>
      <c r="K111" s="6">
        <f>IF(A111="","",COUNTIFS(借用紀錄!B:B,A111,借用紀錄!N:N,"逾期"))</f>
        <v/>
      </c>
    </row>
    <row r="112">
      <c r="A112" s="5" t="n"/>
      <c r="B112" s="5" t="n"/>
      <c r="C112" s="5" t="n"/>
      <c r="D112" s="5" t="n"/>
      <c r="E112" s="5" t="n"/>
      <c r="F112" s="5" t="n"/>
      <c r="G112" s="6">
        <f>IF(A112="","",SUMIFS(借用紀錄!D:D,借用紀錄!B:B,A112,借用紀錄!H:H,"&lt;="&amp;TODAY(),借用紀錄!J:J,""))</f>
        <v/>
      </c>
      <c r="H112" s="6">
        <f>IF(A112="","",SUMIFS(維修紀錄!C:C,維修紀錄!A:A,A112,維修紀錄!D:D,"&lt;="&amp;TODAY(),維修紀錄!F:F,""))</f>
        <v/>
      </c>
      <c r="I112" s="6">
        <f>IF(A112="","",E112-F112-G112-H112)</f>
        <v/>
      </c>
      <c r="J112" s="6">
        <f>IF(A112="","",E112-F112-SUMIFS(借用紀錄!D:D,借用紀錄!B:B,A112,借用紀錄!H:H,"&lt;="&amp;$M$2,借用紀錄!I:I,"&gt;="&amp;$M$2,借用紀錄!J:J,"")-SUMIFS(借用紀錄!D:D,借用紀錄!B:B,A112,借用紀錄!I:I,"&lt;"&amp;TODAY(),借用紀錄!I:I,"&lt;"&amp;$M$2,借用紀錄!J:J,"")-SUMIFS(維修紀錄!C:C,維修紀錄!A:A,A112,維修紀錄!D:D,"&lt;="&amp;$M$2,維修紀錄!E:E,"&gt;="&amp;$M$2,維修紀錄!F:F,"")-SUMIFS(維修紀錄!C:C,維修紀錄!A:A,A112,維修紀錄!E:E,"&lt;"&amp;TODAY(),維修紀錄!E:E,"&lt;"&amp;$M$2,維修紀錄!F:F,""))</f>
        <v/>
      </c>
      <c r="K112" s="6">
        <f>IF(A112="","",COUNTIFS(借用紀錄!B:B,A112,借用紀錄!N:N,"逾期"))</f>
        <v/>
      </c>
    </row>
    <row r="113">
      <c r="A113" s="5" t="n"/>
      <c r="B113" s="5" t="n"/>
      <c r="C113" s="5" t="n"/>
      <c r="D113" s="5" t="n"/>
      <c r="E113" s="5" t="n"/>
      <c r="F113" s="5" t="n"/>
      <c r="G113" s="6">
        <f>IF(A113="","",SUMIFS(借用紀錄!D:D,借用紀錄!B:B,A113,借用紀錄!H:H,"&lt;="&amp;TODAY(),借用紀錄!J:J,""))</f>
        <v/>
      </c>
      <c r="H113" s="6">
        <f>IF(A113="","",SUMIFS(維修紀錄!C:C,維修紀錄!A:A,A113,維修紀錄!D:D,"&lt;="&amp;TODAY(),維修紀錄!F:F,""))</f>
        <v/>
      </c>
      <c r="I113" s="6">
        <f>IF(A113="","",E113-F113-G113-H113)</f>
        <v/>
      </c>
      <c r="J113" s="6">
        <f>IF(A113="","",E113-F113-SUMIFS(借用紀錄!D:D,借用紀錄!B:B,A113,借用紀錄!H:H,"&lt;="&amp;$M$2,借用紀錄!I:I,"&gt;="&amp;$M$2,借用紀錄!J:J,"")-SUMIFS(借用紀錄!D:D,借用紀錄!B:B,A113,借用紀錄!I:I,"&lt;"&amp;TODAY(),借用紀錄!I:I,"&lt;"&amp;$M$2,借用紀錄!J:J,"")-SUMIFS(維修紀錄!C:C,維修紀錄!A:A,A113,維修紀錄!D:D,"&lt;="&amp;$M$2,維修紀錄!E:E,"&gt;="&amp;$M$2,維修紀錄!F:F,"")-SUMIFS(維修紀錄!C:C,維修紀錄!A:A,A113,維修紀錄!E:E,"&lt;"&amp;TODAY(),維修紀錄!E:E,"&lt;"&amp;$M$2,維修紀錄!F:F,""))</f>
        <v/>
      </c>
      <c r="K113" s="6">
        <f>IF(A113="","",COUNTIFS(借用紀錄!B:B,A113,借用紀錄!N:N,"逾期"))</f>
        <v/>
      </c>
    </row>
    <row r="114">
      <c r="A114" s="5" t="n"/>
      <c r="B114" s="5" t="n"/>
      <c r="C114" s="5" t="n"/>
      <c r="D114" s="5" t="n"/>
      <c r="E114" s="5" t="n"/>
      <c r="F114" s="5" t="n"/>
      <c r="G114" s="6">
        <f>IF(A114="","",SUMIFS(借用紀錄!D:D,借用紀錄!B:B,A114,借用紀錄!H:H,"&lt;="&amp;TODAY(),借用紀錄!J:J,""))</f>
        <v/>
      </c>
      <c r="H114" s="6">
        <f>IF(A114="","",SUMIFS(維修紀錄!C:C,維修紀錄!A:A,A114,維修紀錄!D:D,"&lt;="&amp;TODAY(),維修紀錄!F:F,""))</f>
        <v/>
      </c>
      <c r="I114" s="6">
        <f>IF(A114="","",E114-F114-G114-H114)</f>
        <v/>
      </c>
      <c r="J114" s="6">
        <f>IF(A114="","",E114-F114-SUMIFS(借用紀錄!D:D,借用紀錄!B:B,A114,借用紀錄!H:H,"&lt;="&amp;$M$2,借用紀錄!I:I,"&gt;="&amp;$M$2,借用紀錄!J:J,"")-SUMIFS(借用紀錄!D:D,借用紀錄!B:B,A114,借用紀錄!I:I,"&lt;"&amp;TODAY(),借用紀錄!I:I,"&lt;"&amp;$M$2,借用紀錄!J:J,"")-SUMIFS(維修紀錄!C:C,維修紀錄!A:A,A114,維修紀錄!D:D,"&lt;="&amp;$M$2,維修紀錄!E:E,"&gt;="&amp;$M$2,維修紀錄!F:F,"")-SUMIFS(維修紀錄!C:C,維修紀錄!A:A,A114,維修紀錄!E:E,"&lt;"&amp;TODAY(),維修紀錄!E:E,"&lt;"&amp;$M$2,維修紀錄!F:F,""))</f>
        <v/>
      </c>
      <c r="K114" s="6">
        <f>IF(A114="","",COUNTIFS(借用紀錄!B:B,A114,借用紀錄!N:N,"逾期"))</f>
        <v/>
      </c>
    </row>
    <row r="115">
      <c r="A115" s="5" t="n"/>
      <c r="B115" s="5" t="n"/>
      <c r="C115" s="5" t="n"/>
      <c r="D115" s="5" t="n"/>
      <c r="E115" s="5" t="n"/>
      <c r="F115" s="5" t="n"/>
      <c r="G115" s="6">
        <f>IF(A115="","",SUMIFS(借用紀錄!D:D,借用紀錄!B:B,A115,借用紀錄!H:H,"&lt;="&amp;TODAY(),借用紀錄!J:J,""))</f>
        <v/>
      </c>
      <c r="H115" s="6">
        <f>IF(A115="","",SUMIFS(維修紀錄!C:C,維修紀錄!A:A,A115,維修紀錄!D:D,"&lt;="&amp;TODAY(),維修紀錄!F:F,""))</f>
        <v/>
      </c>
      <c r="I115" s="6">
        <f>IF(A115="","",E115-F115-G115-H115)</f>
        <v/>
      </c>
      <c r="J115" s="6">
        <f>IF(A115="","",E115-F115-SUMIFS(借用紀錄!D:D,借用紀錄!B:B,A115,借用紀錄!H:H,"&lt;="&amp;$M$2,借用紀錄!I:I,"&gt;="&amp;$M$2,借用紀錄!J:J,"")-SUMIFS(借用紀錄!D:D,借用紀錄!B:B,A115,借用紀錄!I:I,"&lt;"&amp;TODAY(),借用紀錄!I:I,"&lt;"&amp;$M$2,借用紀錄!J:J,"")-SUMIFS(維修紀錄!C:C,維修紀錄!A:A,A115,維修紀錄!D:D,"&lt;="&amp;$M$2,維修紀錄!E:E,"&gt;="&amp;$M$2,維修紀錄!F:F,"")-SUMIFS(維修紀錄!C:C,維修紀錄!A:A,A115,維修紀錄!E:E,"&lt;"&amp;TODAY(),維修紀錄!E:E,"&lt;"&amp;$M$2,維修紀錄!F:F,""))</f>
        <v/>
      </c>
      <c r="K115" s="6">
        <f>IF(A115="","",COUNTIFS(借用紀錄!B:B,A115,借用紀錄!N:N,"逾期"))</f>
        <v/>
      </c>
    </row>
    <row r="116">
      <c r="A116" s="5" t="n"/>
      <c r="B116" s="5" t="n"/>
      <c r="C116" s="5" t="n"/>
      <c r="D116" s="5" t="n"/>
      <c r="E116" s="5" t="n"/>
      <c r="F116" s="5" t="n"/>
      <c r="G116" s="6">
        <f>IF(A116="","",SUMIFS(借用紀錄!D:D,借用紀錄!B:B,A116,借用紀錄!H:H,"&lt;="&amp;TODAY(),借用紀錄!J:J,""))</f>
        <v/>
      </c>
      <c r="H116" s="6">
        <f>IF(A116="","",SUMIFS(維修紀錄!C:C,維修紀錄!A:A,A116,維修紀錄!D:D,"&lt;="&amp;TODAY(),維修紀錄!F:F,""))</f>
        <v/>
      </c>
      <c r="I116" s="6">
        <f>IF(A116="","",E116-F116-G116-H116)</f>
        <v/>
      </c>
      <c r="J116" s="6">
        <f>IF(A116="","",E116-F116-SUMIFS(借用紀錄!D:D,借用紀錄!B:B,A116,借用紀錄!H:H,"&lt;="&amp;$M$2,借用紀錄!I:I,"&gt;="&amp;$M$2,借用紀錄!J:J,"")-SUMIFS(借用紀錄!D:D,借用紀錄!B:B,A116,借用紀錄!I:I,"&lt;"&amp;TODAY(),借用紀錄!I:I,"&lt;"&amp;$M$2,借用紀錄!J:J,"")-SUMIFS(維修紀錄!C:C,維修紀錄!A:A,A116,維修紀錄!D:D,"&lt;="&amp;$M$2,維修紀錄!E:E,"&gt;="&amp;$M$2,維修紀錄!F:F,"")-SUMIFS(維修紀錄!C:C,維修紀錄!A:A,A116,維修紀錄!E:E,"&lt;"&amp;TODAY(),維修紀錄!E:E,"&lt;"&amp;$M$2,維修紀錄!F:F,""))</f>
        <v/>
      </c>
      <c r="K116" s="6">
        <f>IF(A116="","",COUNTIFS(借用紀錄!B:B,A116,借用紀錄!N:N,"逾期"))</f>
        <v/>
      </c>
    </row>
    <row r="117">
      <c r="A117" s="5" t="n"/>
      <c r="B117" s="5" t="n"/>
      <c r="C117" s="5" t="n"/>
      <c r="D117" s="5" t="n"/>
      <c r="E117" s="5" t="n"/>
      <c r="F117" s="5" t="n"/>
      <c r="G117" s="6">
        <f>IF(A117="","",SUMIFS(借用紀錄!D:D,借用紀錄!B:B,A117,借用紀錄!H:H,"&lt;="&amp;TODAY(),借用紀錄!J:J,""))</f>
        <v/>
      </c>
      <c r="H117" s="6">
        <f>IF(A117="","",SUMIFS(維修紀錄!C:C,維修紀錄!A:A,A117,維修紀錄!D:D,"&lt;="&amp;TODAY(),維修紀錄!F:F,""))</f>
        <v/>
      </c>
      <c r="I117" s="6">
        <f>IF(A117="","",E117-F117-G117-H117)</f>
        <v/>
      </c>
      <c r="J117" s="6">
        <f>IF(A117="","",E117-F117-SUMIFS(借用紀錄!D:D,借用紀錄!B:B,A117,借用紀錄!H:H,"&lt;="&amp;$M$2,借用紀錄!I:I,"&gt;="&amp;$M$2,借用紀錄!J:J,"")-SUMIFS(借用紀錄!D:D,借用紀錄!B:B,A117,借用紀錄!I:I,"&lt;"&amp;TODAY(),借用紀錄!I:I,"&lt;"&amp;$M$2,借用紀錄!J:J,"")-SUMIFS(維修紀錄!C:C,維修紀錄!A:A,A117,維修紀錄!D:D,"&lt;="&amp;$M$2,維修紀錄!E:E,"&gt;="&amp;$M$2,維修紀錄!F:F,"")-SUMIFS(維修紀錄!C:C,維修紀錄!A:A,A117,維修紀錄!E:E,"&lt;"&amp;TODAY(),維修紀錄!E:E,"&lt;"&amp;$M$2,維修紀錄!F:F,""))</f>
        <v/>
      </c>
      <c r="K117" s="6">
        <f>IF(A117="","",COUNTIFS(借用紀錄!B:B,A117,借用紀錄!N:N,"逾期"))</f>
        <v/>
      </c>
    </row>
    <row r="118">
      <c r="A118" s="5" t="n"/>
      <c r="B118" s="5" t="n"/>
      <c r="C118" s="5" t="n"/>
      <c r="D118" s="5" t="n"/>
      <c r="E118" s="5" t="n"/>
      <c r="F118" s="5" t="n"/>
      <c r="G118" s="6">
        <f>IF(A118="","",SUMIFS(借用紀錄!D:D,借用紀錄!B:B,A118,借用紀錄!H:H,"&lt;="&amp;TODAY(),借用紀錄!J:J,""))</f>
        <v/>
      </c>
      <c r="H118" s="6">
        <f>IF(A118="","",SUMIFS(維修紀錄!C:C,維修紀錄!A:A,A118,維修紀錄!D:D,"&lt;="&amp;TODAY(),維修紀錄!F:F,""))</f>
        <v/>
      </c>
      <c r="I118" s="6">
        <f>IF(A118="","",E118-F118-G118-H118)</f>
        <v/>
      </c>
      <c r="J118" s="6">
        <f>IF(A118="","",E118-F118-SUMIFS(借用紀錄!D:D,借用紀錄!B:B,A118,借用紀錄!H:H,"&lt;="&amp;$M$2,借用紀錄!I:I,"&gt;="&amp;$M$2,借用紀錄!J:J,"")-SUMIFS(借用紀錄!D:D,借用紀錄!B:B,A118,借用紀錄!I:I,"&lt;"&amp;TODAY(),借用紀錄!I:I,"&lt;"&amp;$M$2,借用紀錄!J:J,"")-SUMIFS(維修紀錄!C:C,維修紀錄!A:A,A118,維修紀錄!D:D,"&lt;="&amp;$M$2,維修紀錄!E:E,"&gt;="&amp;$M$2,維修紀錄!F:F,"")-SUMIFS(維修紀錄!C:C,維修紀錄!A:A,A118,維修紀錄!E:E,"&lt;"&amp;TODAY(),維修紀錄!E:E,"&lt;"&amp;$M$2,維修紀錄!F:F,""))</f>
        <v/>
      </c>
      <c r="K118" s="6">
        <f>IF(A118="","",COUNTIFS(借用紀錄!B:B,A118,借用紀錄!N:N,"逾期"))</f>
        <v/>
      </c>
    </row>
    <row r="119">
      <c r="A119" s="5" t="n"/>
      <c r="B119" s="5" t="n"/>
      <c r="C119" s="5" t="n"/>
      <c r="D119" s="5" t="n"/>
      <c r="E119" s="5" t="n"/>
      <c r="F119" s="5" t="n"/>
      <c r="G119" s="6">
        <f>IF(A119="","",SUMIFS(借用紀錄!D:D,借用紀錄!B:B,A119,借用紀錄!H:H,"&lt;="&amp;TODAY(),借用紀錄!J:J,""))</f>
        <v/>
      </c>
      <c r="H119" s="6">
        <f>IF(A119="","",SUMIFS(維修紀錄!C:C,維修紀錄!A:A,A119,維修紀錄!D:D,"&lt;="&amp;TODAY(),維修紀錄!F:F,""))</f>
        <v/>
      </c>
      <c r="I119" s="6">
        <f>IF(A119="","",E119-F119-G119-H119)</f>
        <v/>
      </c>
      <c r="J119" s="6">
        <f>IF(A119="","",E119-F119-SUMIFS(借用紀錄!D:D,借用紀錄!B:B,A119,借用紀錄!H:H,"&lt;="&amp;$M$2,借用紀錄!I:I,"&gt;="&amp;$M$2,借用紀錄!J:J,"")-SUMIFS(借用紀錄!D:D,借用紀錄!B:B,A119,借用紀錄!I:I,"&lt;"&amp;TODAY(),借用紀錄!I:I,"&lt;"&amp;$M$2,借用紀錄!J:J,"")-SUMIFS(維修紀錄!C:C,維修紀錄!A:A,A119,維修紀錄!D:D,"&lt;="&amp;$M$2,維修紀錄!E:E,"&gt;="&amp;$M$2,維修紀錄!F:F,"")-SUMIFS(維修紀錄!C:C,維修紀錄!A:A,A119,維修紀錄!E:E,"&lt;"&amp;TODAY(),維修紀錄!E:E,"&lt;"&amp;$M$2,維修紀錄!F:F,""))</f>
        <v/>
      </c>
      <c r="K119" s="6">
        <f>IF(A119="","",COUNTIFS(借用紀錄!B:B,A119,借用紀錄!N:N,"逾期"))</f>
        <v/>
      </c>
    </row>
    <row r="120">
      <c r="A120" s="5" t="n"/>
      <c r="B120" s="5" t="n"/>
      <c r="C120" s="5" t="n"/>
      <c r="D120" s="5" t="n"/>
      <c r="E120" s="5" t="n"/>
      <c r="F120" s="5" t="n"/>
      <c r="G120" s="6">
        <f>IF(A120="","",SUMIFS(借用紀錄!D:D,借用紀錄!B:B,A120,借用紀錄!H:H,"&lt;="&amp;TODAY(),借用紀錄!J:J,""))</f>
        <v/>
      </c>
      <c r="H120" s="6">
        <f>IF(A120="","",SUMIFS(維修紀錄!C:C,維修紀錄!A:A,A120,維修紀錄!D:D,"&lt;="&amp;TODAY(),維修紀錄!F:F,""))</f>
        <v/>
      </c>
      <c r="I120" s="6">
        <f>IF(A120="","",E120-F120-G120-H120)</f>
        <v/>
      </c>
      <c r="J120" s="6">
        <f>IF(A120="","",E120-F120-SUMIFS(借用紀錄!D:D,借用紀錄!B:B,A120,借用紀錄!H:H,"&lt;="&amp;$M$2,借用紀錄!I:I,"&gt;="&amp;$M$2,借用紀錄!J:J,"")-SUMIFS(借用紀錄!D:D,借用紀錄!B:B,A120,借用紀錄!I:I,"&lt;"&amp;TODAY(),借用紀錄!I:I,"&lt;"&amp;$M$2,借用紀錄!J:J,"")-SUMIFS(維修紀錄!C:C,維修紀錄!A:A,A120,維修紀錄!D:D,"&lt;="&amp;$M$2,維修紀錄!E:E,"&gt;="&amp;$M$2,維修紀錄!F:F,"")-SUMIFS(維修紀錄!C:C,維修紀錄!A:A,A120,維修紀錄!E:E,"&lt;"&amp;TODAY(),維修紀錄!E:E,"&lt;"&amp;$M$2,維修紀錄!F:F,""))</f>
        <v/>
      </c>
      <c r="K120" s="6">
        <f>IF(A120="","",COUNTIFS(借用紀錄!B:B,A120,借用紀錄!N:N,"逾期"))</f>
        <v/>
      </c>
    </row>
    <row r="121">
      <c r="A121" s="5" t="n"/>
      <c r="B121" s="5" t="n"/>
      <c r="C121" s="5" t="n"/>
      <c r="D121" s="5" t="n"/>
      <c r="E121" s="5" t="n"/>
      <c r="F121" s="5" t="n"/>
      <c r="G121" s="6">
        <f>IF(A121="","",SUMIFS(借用紀錄!D:D,借用紀錄!B:B,A121,借用紀錄!H:H,"&lt;="&amp;TODAY(),借用紀錄!J:J,""))</f>
        <v/>
      </c>
      <c r="H121" s="6">
        <f>IF(A121="","",SUMIFS(維修紀錄!C:C,維修紀錄!A:A,A121,維修紀錄!D:D,"&lt;="&amp;TODAY(),維修紀錄!F:F,""))</f>
        <v/>
      </c>
      <c r="I121" s="6">
        <f>IF(A121="","",E121-F121-G121-H121)</f>
        <v/>
      </c>
      <c r="J121" s="6">
        <f>IF(A121="","",E121-F121-SUMIFS(借用紀錄!D:D,借用紀錄!B:B,A121,借用紀錄!H:H,"&lt;="&amp;$M$2,借用紀錄!I:I,"&gt;="&amp;$M$2,借用紀錄!J:J,"")-SUMIFS(借用紀錄!D:D,借用紀錄!B:B,A121,借用紀錄!I:I,"&lt;"&amp;TODAY(),借用紀錄!I:I,"&lt;"&amp;$M$2,借用紀錄!J:J,"")-SUMIFS(維修紀錄!C:C,維修紀錄!A:A,A121,維修紀錄!D:D,"&lt;="&amp;$M$2,維修紀錄!E:E,"&gt;="&amp;$M$2,維修紀錄!F:F,"")-SUMIFS(維修紀錄!C:C,維修紀錄!A:A,A121,維修紀錄!E:E,"&lt;"&amp;TODAY(),維修紀錄!E:E,"&lt;"&amp;$M$2,維修紀錄!F:F,""))</f>
        <v/>
      </c>
      <c r="K121" s="6">
        <f>IF(A121="","",COUNTIFS(借用紀錄!B:B,A121,借用紀錄!N:N,"逾期"))</f>
        <v/>
      </c>
    </row>
    <row r="122">
      <c r="A122" s="5" t="n"/>
      <c r="B122" s="5" t="n"/>
      <c r="C122" s="5" t="n"/>
      <c r="D122" s="5" t="n"/>
      <c r="E122" s="5" t="n"/>
      <c r="F122" s="5" t="n"/>
      <c r="G122" s="6">
        <f>IF(A122="","",SUMIFS(借用紀錄!D:D,借用紀錄!B:B,A122,借用紀錄!H:H,"&lt;="&amp;TODAY(),借用紀錄!J:J,""))</f>
        <v/>
      </c>
      <c r="H122" s="6">
        <f>IF(A122="","",SUMIFS(維修紀錄!C:C,維修紀錄!A:A,A122,維修紀錄!D:D,"&lt;="&amp;TODAY(),維修紀錄!F:F,""))</f>
        <v/>
      </c>
      <c r="I122" s="6">
        <f>IF(A122="","",E122-F122-G122-H122)</f>
        <v/>
      </c>
      <c r="J122" s="6">
        <f>IF(A122="","",E122-F122-SUMIFS(借用紀錄!D:D,借用紀錄!B:B,A122,借用紀錄!H:H,"&lt;="&amp;$M$2,借用紀錄!I:I,"&gt;="&amp;$M$2,借用紀錄!J:J,"")-SUMIFS(借用紀錄!D:D,借用紀錄!B:B,A122,借用紀錄!I:I,"&lt;"&amp;TODAY(),借用紀錄!I:I,"&lt;"&amp;$M$2,借用紀錄!J:J,"")-SUMIFS(維修紀錄!C:C,維修紀錄!A:A,A122,維修紀錄!D:D,"&lt;="&amp;$M$2,維修紀錄!E:E,"&gt;="&amp;$M$2,維修紀錄!F:F,"")-SUMIFS(維修紀錄!C:C,維修紀錄!A:A,A122,維修紀錄!E:E,"&lt;"&amp;TODAY(),維修紀錄!E:E,"&lt;"&amp;$M$2,維修紀錄!F:F,""))</f>
        <v/>
      </c>
      <c r="K122" s="6">
        <f>IF(A122="","",COUNTIFS(借用紀錄!B:B,A122,借用紀錄!N:N,"逾期"))</f>
        <v/>
      </c>
    </row>
    <row r="123">
      <c r="A123" s="5" t="n"/>
      <c r="B123" s="5" t="n"/>
      <c r="C123" s="5" t="n"/>
      <c r="D123" s="5" t="n"/>
      <c r="E123" s="5" t="n"/>
      <c r="F123" s="5" t="n"/>
      <c r="G123" s="6">
        <f>IF(A123="","",SUMIFS(借用紀錄!D:D,借用紀錄!B:B,A123,借用紀錄!H:H,"&lt;="&amp;TODAY(),借用紀錄!J:J,""))</f>
        <v/>
      </c>
      <c r="H123" s="6">
        <f>IF(A123="","",SUMIFS(維修紀錄!C:C,維修紀錄!A:A,A123,維修紀錄!D:D,"&lt;="&amp;TODAY(),維修紀錄!F:F,""))</f>
        <v/>
      </c>
      <c r="I123" s="6">
        <f>IF(A123="","",E123-F123-G123-H123)</f>
        <v/>
      </c>
      <c r="J123" s="6">
        <f>IF(A123="","",E123-F123-SUMIFS(借用紀錄!D:D,借用紀錄!B:B,A123,借用紀錄!H:H,"&lt;="&amp;$M$2,借用紀錄!I:I,"&gt;="&amp;$M$2,借用紀錄!J:J,"")-SUMIFS(借用紀錄!D:D,借用紀錄!B:B,A123,借用紀錄!I:I,"&lt;"&amp;TODAY(),借用紀錄!I:I,"&lt;"&amp;$M$2,借用紀錄!J:J,"")-SUMIFS(維修紀錄!C:C,維修紀錄!A:A,A123,維修紀錄!D:D,"&lt;="&amp;$M$2,維修紀錄!E:E,"&gt;="&amp;$M$2,維修紀錄!F:F,"")-SUMIFS(維修紀錄!C:C,維修紀錄!A:A,A123,維修紀錄!E:E,"&lt;"&amp;TODAY(),維修紀錄!E:E,"&lt;"&amp;$M$2,維修紀錄!F:F,""))</f>
        <v/>
      </c>
      <c r="K123" s="6">
        <f>IF(A123="","",COUNTIFS(借用紀錄!B:B,A123,借用紀錄!N:N,"逾期"))</f>
        <v/>
      </c>
    </row>
    <row r="124">
      <c r="A124" s="5" t="n"/>
      <c r="B124" s="5" t="n"/>
      <c r="C124" s="5" t="n"/>
      <c r="D124" s="5" t="n"/>
      <c r="E124" s="5" t="n"/>
      <c r="F124" s="5" t="n"/>
      <c r="G124" s="6">
        <f>IF(A124="","",SUMIFS(借用紀錄!D:D,借用紀錄!B:B,A124,借用紀錄!H:H,"&lt;="&amp;TODAY(),借用紀錄!J:J,""))</f>
        <v/>
      </c>
      <c r="H124" s="6">
        <f>IF(A124="","",SUMIFS(維修紀錄!C:C,維修紀錄!A:A,A124,維修紀錄!D:D,"&lt;="&amp;TODAY(),維修紀錄!F:F,""))</f>
        <v/>
      </c>
      <c r="I124" s="6">
        <f>IF(A124="","",E124-F124-G124-H124)</f>
        <v/>
      </c>
      <c r="J124" s="6">
        <f>IF(A124="","",E124-F124-SUMIFS(借用紀錄!D:D,借用紀錄!B:B,A124,借用紀錄!H:H,"&lt;="&amp;$M$2,借用紀錄!I:I,"&gt;="&amp;$M$2,借用紀錄!J:J,"")-SUMIFS(借用紀錄!D:D,借用紀錄!B:B,A124,借用紀錄!I:I,"&lt;"&amp;TODAY(),借用紀錄!I:I,"&lt;"&amp;$M$2,借用紀錄!J:J,"")-SUMIFS(維修紀錄!C:C,維修紀錄!A:A,A124,維修紀錄!D:D,"&lt;="&amp;$M$2,維修紀錄!E:E,"&gt;="&amp;$M$2,維修紀錄!F:F,"")-SUMIFS(維修紀錄!C:C,維修紀錄!A:A,A124,維修紀錄!E:E,"&lt;"&amp;TODAY(),維修紀錄!E:E,"&lt;"&amp;$M$2,維修紀錄!F:F,""))</f>
        <v/>
      </c>
      <c r="K124" s="6">
        <f>IF(A124="","",COUNTIFS(借用紀錄!B:B,A124,借用紀錄!N:N,"逾期"))</f>
        <v/>
      </c>
    </row>
    <row r="125">
      <c r="A125" s="5" t="n"/>
      <c r="B125" s="5" t="n"/>
      <c r="C125" s="5" t="n"/>
      <c r="D125" s="5" t="n"/>
      <c r="E125" s="5" t="n"/>
      <c r="F125" s="5" t="n"/>
      <c r="G125" s="6">
        <f>IF(A125="","",SUMIFS(借用紀錄!D:D,借用紀錄!B:B,A125,借用紀錄!H:H,"&lt;="&amp;TODAY(),借用紀錄!J:J,""))</f>
        <v/>
      </c>
      <c r="H125" s="6">
        <f>IF(A125="","",SUMIFS(維修紀錄!C:C,維修紀錄!A:A,A125,維修紀錄!D:D,"&lt;="&amp;TODAY(),維修紀錄!F:F,""))</f>
        <v/>
      </c>
      <c r="I125" s="6">
        <f>IF(A125="","",E125-F125-G125-H125)</f>
        <v/>
      </c>
      <c r="J125" s="6">
        <f>IF(A125="","",E125-F125-SUMIFS(借用紀錄!D:D,借用紀錄!B:B,A125,借用紀錄!H:H,"&lt;="&amp;$M$2,借用紀錄!I:I,"&gt;="&amp;$M$2,借用紀錄!J:J,"")-SUMIFS(借用紀錄!D:D,借用紀錄!B:B,A125,借用紀錄!I:I,"&lt;"&amp;TODAY(),借用紀錄!I:I,"&lt;"&amp;$M$2,借用紀錄!J:J,"")-SUMIFS(維修紀錄!C:C,維修紀錄!A:A,A125,維修紀錄!D:D,"&lt;="&amp;$M$2,維修紀錄!E:E,"&gt;="&amp;$M$2,維修紀錄!F:F,"")-SUMIFS(維修紀錄!C:C,維修紀錄!A:A,A125,維修紀錄!E:E,"&lt;"&amp;TODAY(),維修紀錄!E:E,"&lt;"&amp;$M$2,維修紀錄!F:F,""))</f>
        <v/>
      </c>
      <c r="K125" s="6">
        <f>IF(A125="","",COUNTIFS(借用紀錄!B:B,A125,借用紀錄!N:N,"逾期"))</f>
        <v/>
      </c>
    </row>
    <row r="126">
      <c r="A126" s="5" t="n"/>
      <c r="B126" s="5" t="n"/>
      <c r="C126" s="5" t="n"/>
      <c r="D126" s="5" t="n"/>
      <c r="E126" s="5" t="n"/>
      <c r="F126" s="5" t="n"/>
      <c r="G126" s="6">
        <f>IF(A126="","",SUMIFS(借用紀錄!D:D,借用紀錄!B:B,A126,借用紀錄!H:H,"&lt;="&amp;TODAY(),借用紀錄!J:J,""))</f>
        <v/>
      </c>
      <c r="H126" s="6">
        <f>IF(A126="","",SUMIFS(維修紀錄!C:C,維修紀錄!A:A,A126,維修紀錄!D:D,"&lt;="&amp;TODAY(),維修紀錄!F:F,""))</f>
        <v/>
      </c>
      <c r="I126" s="6">
        <f>IF(A126="","",E126-F126-G126-H126)</f>
        <v/>
      </c>
      <c r="J126" s="6">
        <f>IF(A126="","",E126-F126-SUMIFS(借用紀錄!D:D,借用紀錄!B:B,A126,借用紀錄!H:H,"&lt;="&amp;$M$2,借用紀錄!I:I,"&gt;="&amp;$M$2,借用紀錄!J:J,"")-SUMIFS(借用紀錄!D:D,借用紀錄!B:B,A126,借用紀錄!I:I,"&lt;"&amp;TODAY(),借用紀錄!I:I,"&lt;"&amp;$M$2,借用紀錄!J:J,"")-SUMIFS(維修紀錄!C:C,維修紀錄!A:A,A126,維修紀錄!D:D,"&lt;="&amp;$M$2,維修紀錄!E:E,"&gt;="&amp;$M$2,維修紀錄!F:F,"")-SUMIFS(維修紀錄!C:C,維修紀錄!A:A,A126,維修紀錄!E:E,"&lt;"&amp;TODAY(),維修紀錄!E:E,"&lt;"&amp;$M$2,維修紀錄!F:F,""))</f>
        <v/>
      </c>
      <c r="K126" s="6">
        <f>IF(A126="","",COUNTIFS(借用紀錄!B:B,A126,借用紀錄!N:N,"逾期"))</f>
        <v/>
      </c>
    </row>
    <row r="127">
      <c r="A127" s="5" t="n"/>
      <c r="B127" s="5" t="n"/>
      <c r="C127" s="5" t="n"/>
      <c r="D127" s="5" t="n"/>
      <c r="E127" s="5" t="n"/>
      <c r="F127" s="5" t="n"/>
      <c r="G127" s="6">
        <f>IF(A127="","",SUMIFS(借用紀錄!D:D,借用紀錄!B:B,A127,借用紀錄!H:H,"&lt;="&amp;TODAY(),借用紀錄!J:J,""))</f>
        <v/>
      </c>
      <c r="H127" s="6">
        <f>IF(A127="","",SUMIFS(維修紀錄!C:C,維修紀錄!A:A,A127,維修紀錄!D:D,"&lt;="&amp;TODAY(),維修紀錄!F:F,""))</f>
        <v/>
      </c>
      <c r="I127" s="6">
        <f>IF(A127="","",E127-F127-G127-H127)</f>
        <v/>
      </c>
      <c r="J127" s="6">
        <f>IF(A127="","",E127-F127-SUMIFS(借用紀錄!D:D,借用紀錄!B:B,A127,借用紀錄!H:H,"&lt;="&amp;$M$2,借用紀錄!I:I,"&gt;="&amp;$M$2,借用紀錄!J:J,"")-SUMIFS(借用紀錄!D:D,借用紀錄!B:B,A127,借用紀錄!I:I,"&lt;"&amp;TODAY(),借用紀錄!I:I,"&lt;"&amp;$M$2,借用紀錄!J:J,"")-SUMIFS(維修紀錄!C:C,維修紀錄!A:A,A127,維修紀錄!D:D,"&lt;="&amp;$M$2,維修紀錄!E:E,"&gt;="&amp;$M$2,維修紀錄!F:F,"")-SUMIFS(維修紀錄!C:C,維修紀錄!A:A,A127,維修紀錄!E:E,"&lt;"&amp;TODAY(),維修紀錄!E:E,"&lt;"&amp;$M$2,維修紀錄!F:F,""))</f>
        <v/>
      </c>
      <c r="K127" s="6">
        <f>IF(A127="","",COUNTIFS(借用紀錄!B:B,A127,借用紀錄!N:N,"逾期"))</f>
        <v/>
      </c>
    </row>
    <row r="128">
      <c r="A128" s="5" t="n"/>
      <c r="B128" s="5" t="n"/>
      <c r="C128" s="5" t="n"/>
      <c r="D128" s="5" t="n"/>
      <c r="E128" s="5" t="n"/>
      <c r="F128" s="5" t="n"/>
      <c r="G128" s="6">
        <f>IF(A128="","",SUMIFS(借用紀錄!D:D,借用紀錄!B:B,A128,借用紀錄!H:H,"&lt;="&amp;TODAY(),借用紀錄!J:J,""))</f>
        <v/>
      </c>
      <c r="H128" s="6">
        <f>IF(A128="","",SUMIFS(維修紀錄!C:C,維修紀錄!A:A,A128,維修紀錄!D:D,"&lt;="&amp;TODAY(),維修紀錄!F:F,""))</f>
        <v/>
      </c>
      <c r="I128" s="6">
        <f>IF(A128="","",E128-F128-G128-H128)</f>
        <v/>
      </c>
      <c r="J128" s="6">
        <f>IF(A128="","",E128-F128-SUMIFS(借用紀錄!D:D,借用紀錄!B:B,A128,借用紀錄!H:H,"&lt;="&amp;$M$2,借用紀錄!I:I,"&gt;="&amp;$M$2,借用紀錄!J:J,"")-SUMIFS(借用紀錄!D:D,借用紀錄!B:B,A128,借用紀錄!I:I,"&lt;"&amp;TODAY(),借用紀錄!I:I,"&lt;"&amp;$M$2,借用紀錄!J:J,"")-SUMIFS(維修紀錄!C:C,維修紀錄!A:A,A128,維修紀錄!D:D,"&lt;="&amp;$M$2,維修紀錄!E:E,"&gt;="&amp;$M$2,維修紀錄!F:F,"")-SUMIFS(維修紀錄!C:C,維修紀錄!A:A,A128,維修紀錄!E:E,"&lt;"&amp;TODAY(),維修紀錄!E:E,"&lt;"&amp;$M$2,維修紀錄!F:F,""))</f>
        <v/>
      </c>
      <c r="K128" s="6">
        <f>IF(A128="","",COUNTIFS(借用紀錄!B:B,A128,借用紀錄!N:N,"逾期"))</f>
        <v/>
      </c>
    </row>
    <row r="129">
      <c r="A129" s="5" t="n"/>
      <c r="B129" s="5" t="n"/>
      <c r="C129" s="5" t="n"/>
      <c r="D129" s="5" t="n"/>
      <c r="E129" s="5" t="n"/>
      <c r="F129" s="5" t="n"/>
      <c r="G129" s="6">
        <f>IF(A129="","",SUMIFS(借用紀錄!D:D,借用紀錄!B:B,A129,借用紀錄!H:H,"&lt;="&amp;TODAY(),借用紀錄!J:J,""))</f>
        <v/>
      </c>
      <c r="H129" s="6">
        <f>IF(A129="","",SUMIFS(維修紀錄!C:C,維修紀錄!A:A,A129,維修紀錄!D:D,"&lt;="&amp;TODAY(),維修紀錄!F:F,""))</f>
        <v/>
      </c>
      <c r="I129" s="6">
        <f>IF(A129="","",E129-F129-G129-H129)</f>
        <v/>
      </c>
      <c r="J129" s="6">
        <f>IF(A129="","",E129-F129-SUMIFS(借用紀錄!D:D,借用紀錄!B:B,A129,借用紀錄!H:H,"&lt;="&amp;$M$2,借用紀錄!I:I,"&gt;="&amp;$M$2,借用紀錄!J:J,"")-SUMIFS(借用紀錄!D:D,借用紀錄!B:B,A129,借用紀錄!I:I,"&lt;"&amp;TODAY(),借用紀錄!I:I,"&lt;"&amp;$M$2,借用紀錄!J:J,"")-SUMIFS(維修紀錄!C:C,維修紀錄!A:A,A129,維修紀錄!D:D,"&lt;="&amp;$M$2,維修紀錄!E:E,"&gt;="&amp;$M$2,維修紀錄!F:F,"")-SUMIFS(維修紀錄!C:C,維修紀錄!A:A,A129,維修紀錄!E:E,"&lt;"&amp;TODAY(),維修紀錄!E:E,"&lt;"&amp;$M$2,維修紀錄!F:F,""))</f>
        <v/>
      </c>
      <c r="K129" s="6">
        <f>IF(A129="","",COUNTIFS(借用紀錄!B:B,A129,借用紀錄!N:N,"逾期"))</f>
        <v/>
      </c>
    </row>
    <row r="130">
      <c r="A130" s="5" t="n"/>
      <c r="B130" s="5" t="n"/>
      <c r="C130" s="5" t="n"/>
      <c r="D130" s="5" t="n"/>
      <c r="E130" s="5" t="n"/>
      <c r="F130" s="5" t="n"/>
      <c r="G130" s="6">
        <f>IF(A130="","",SUMIFS(借用紀錄!D:D,借用紀錄!B:B,A130,借用紀錄!H:H,"&lt;="&amp;TODAY(),借用紀錄!J:J,""))</f>
        <v/>
      </c>
      <c r="H130" s="6">
        <f>IF(A130="","",SUMIFS(維修紀錄!C:C,維修紀錄!A:A,A130,維修紀錄!D:D,"&lt;="&amp;TODAY(),維修紀錄!F:F,""))</f>
        <v/>
      </c>
      <c r="I130" s="6">
        <f>IF(A130="","",E130-F130-G130-H130)</f>
        <v/>
      </c>
      <c r="J130" s="6">
        <f>IF(A130="","",E130-F130-SUMIFS(借用紀錄!D:D,借用紀錄!B:B,A130,借用紀錄!H:H,"&lt;="&amp;$M$2,借用紀錄!I:I,"&gt;="&amp;$M$2,借用紀錄!J:J,"")-SUMIFS(借用紀錄!D:D,借用紀錄!B:B,A130,借用紀錄!I:I,"&lt;"&amp;TODAY(),借用紀錄!I:I,"&lt;"&amp;$M$2,借用紀錄!J:J,"")-SUMIFS(維修紀錄!C:C,維修紀錄!A:A,A130,維修紀錄!D:D,"&lt;="&amp;$M$2,維修紀錄!E:E,"&gt;="&amp;$M$2,維修紀錄!F:F,"")-SUMIFS(維修紀錄!C:C,維修紀錄!A:A,A130,維修紀錄!E:E,"&lt;"&amp;TODAY(),維修紀錄!E:E,"&lt;"&amp;$M$2,維修紀錄!F:F,""))</f>
        <v/>
      </c>
      <c r="K130" s="6">
        <f>IF(A130="","",COUNTIFS(借用紀錄!B:B,A130,借用紀錄!N:N,"逾期"))</f>
        <v/>
      </c>
    </row>
    <row r="131">
      <c r="A131" s="5" t="n"/>
      <c r="B131" s="5" t="n"/>
      <c r="C131" s="5" t="n"/>
      <c r="D131" s="5" t="n"/>
      <c r="E131" s="5" t="n"/>
      <c r="F131" s="5" t="n"/>
      <c r="G131" s="6">
        <f>IF(A131="","",SUMIFS(借用紀錄!D:D,借用紀錄!B:B,A131,借用紀錄!H:H,"&lt;="&amp;TODAY(),借用紀錄!J:J,""))</f>
        <v/>
      </c>
      <c r="H131" s="6">
        <f>IF(A131="","",SUMIFS(維修紀錄!C:C,維修紀錄!A:A,A131,維修紀錄!D:D,"&lt;="&amp;TODAY(),維修紀錄!F:F,""))</f>
        <v/>
      </c>
      <c r="I131" s="6">
        <f>IF(A131="","",E131-F131-G131-H131)</f>
        <v/>
      </c>
      <c r="J131" s="6">
        <f>IF(A131="","",E131-F131-SUMIFS(借用紀錄!D:D,借用紀錄!B:B,A131,借用紀錄!H:H,"&lt;="&amp;$M$2,借用紀錄!I:I,"&gt;="&amp;$M$2,借用紀錄!J:J,"")-SUMIFS(借用紀錄!D:D,借用紀錄!B:B,A131,借用紀錄!I:I,"&lt;"&amp;TODAY(),借用紀錄!I:I,"&lt;"&amp;$M$2,借用紀錄!J:J,"")-SUMIFS(維修紀錄!C:C,維修紀錄!A:A,A131,維修紀錄!D:D,"&lt;="&amp;$M$2,維修紀錄!E:E,"&gt;="&amp;$M$2,維修紀錄!F:F,"")-SUMIFS(維修紀錄!C:C,維修紀錄!A:A,A131,維修紀錄!E:E,"&lt;"&amp;TODAY(),維修紀錄!E:E,"&lt;"&amp;$M$2,維修紀錄!F:F,""))</f>
        <v/>
      </c>
      <c r="K131" s="6">
        <f>IF(A131="","",COUNTIFS(借用紀錄!B:B,A131,借用紀錄!N:N,"逾期"))</f>
        <v/>
      </c>
    </row>
    <row r="132">
      <c r="A132" s="5" t="n"/>
      <c r="B132" s="5" t="n"/>
      <c r="C132" s="5" t="n"/>
      <c r="D132" s="5" t="n"/>
      <c r="E132" s="5" t="n"/>
      <c r="F132" s="5" t="n"/>
      <c r="G132" s="6">
        <f>IF(A132="","",SUMIFS(借用紀錄!D:D,借用紀錄!B:B,A132,借用紀錄!H:H,"&lt;="&amp;TODAY(),借用紀錄!J:J,""))</f>
        <v/>
      </c>
      <c r="H132" s="6">
        <f>IF(A132="","",SUMIFS(維修紀錄!C:C,維修紀錄!A:A,A132,維修紀錄!D:D,"&lt;="&amp;TODAY(),維修紀錄!F:F,""))</f>
        <v/>
      </c>
      <c r="I132" s="6">
        <f>IF(A132="","",E132-F132-G132-H132)</f>
        <v/>
      </c>
      <c r="J132" s="6">
        <f>IF(A132="","",E132-F132-SUMIFS(借用紀錄!D:D,借用紀錄!B:B,A132,借用紀錄!H:H,"&lt;="&amp;$M$2,借用紀錄!I:I,"&gt;="&amp;$M$2,借用紀錄!J:J,"")-SUMIFS(借用紀錄!D:D,借用紀錄!B:B,A132,借用紀錄!I:I,"&lt;"&amp;TODAY(),借用紀錄!I:I,"&lt;"&amp;$M$2,借用紀錄!J:J,"")-SUMIFS(維修紀錄!C:C,維修紀錄!A:A,A132,維修紀錄!D:D,"&lt;="&amp;$M$2,維修紀錄!E:E,"&gt;="&amp;$M$2,維修紀錄!F:F,"")-SUMIFS(維修紀錄!C:C,維修紀錄!A:A,A132,維修紀錄!E:E,"&lt;"&amp;TODAY(),維修紀錄!E:E,"&lt;"&amp;$M$2,維修紀錄!F:F,""))</f>
        <v/>
      </c>
      <c r="K132" s="6">
        <f>IF(A132="","",COUNTIFS(借用紀錄!B:B,A132,借用紀錄!N:N,"逾期"))</f>
        <v/>
      </c>
    </row>
    <row r="133">
      <c r="A133" s="5" t="n"/>
      <c r="B133" s="5" t="n"/>
      <c r="C133" s="5" t="n"/>
      <c r="D133" s="5" t="n"/>
      <c r="E133" s="5" t="n"/>
      <c r="F133" s="5" t="n"/>
      <c r="G133" s="6">
        <f>IF(A133="","",SUMIFS(借用紀錄!D:D,借用紀錄!B:B,A133,借用紀錄!H:H,"&lt;="&amp;TODAY(),借用紀錄!J:J,""))</f>
        <v/>
      </c>
      <c r="H133" s="6">
        <f>IF(A133="","",SUMIFS(維修紀錄!C:C,維修紀錄!A:A,A133,維修紀錄!D:D,"&lt;="&amp;TODAY(),維修紀錄!F:F,""))</f>
        <v/>
      </c>
      <c r="I133" s="6">
        <f>IF(A133="","",E133-F133-G133-H133)</f>
        <v/>
      </c>
      <c r="J133" s="6">
        <f>IF(A133="","",E133-F133-SUMIFS(借用紀錄!D:D,借用紀錄!B:B,A133,借用紀錄!H:H,"&lt;="&amp;$M$2,借用紀錄!I:I,"&gt;="&amp;$M$2,借用紀錄!J:J,"")-SUMIFS(借用紀錄!D:D,借用紀錄!B:B,A133,借用紀錄!I:I,"&lt;"&amp;TODAY(),借用紀錄!I:I,"&lt;"&amp;$M$2,借用紀錄!J:J,"")-SUMIFS(維修紀錄!C:C,維修紀錄!A:A,A133,維修紀錄!D:D,"&lt;="&amp;$M$2,維修紀錄!E:E,"&gt;="&amp;$M$2,維修紀錄!F:F,"")-SUMIFS(維修紀錄!C:C,維修紀錄!A:A,A133,維修紀錄!E:E,"&lt;"&amp;TODAY(),維修紀錄!E:E,"&lt;"&amp;$M$2,維修紀錄!F:F,""))</f>
        <v/>
      </c>
      <c r="K133" s="6">
        <f>IF(A133="","",COUNTIFS(借用紀錄!B:B,A133,借用紀錄!N:N,"逾期"))</f>
        <v/>
      </c>
    </row>
    <row r="134">
      <c r="A134" s="5" t="n"/>
      <c r="B134" s="5" t="n"/>
      <c r="C134" s="5" t="n"/>
      <c r="D134" s="5" t="n"/>
      <c r="E134" s="5" t="n"/>
      <c r="F134" s="5" t="n"/>
      <c r="G134" s="6">
        <f>IF(A134="","",SUMIFS(借用紀錄!D:D,借用紀錄!B:B,A134,借用紀錄!H:H,"&lt;="&amp;TODAY(),借用紀錄!J:J,""))</f>
        <v/>
      </c>
      <c r="H134" s="6">
        <f>IF(A134="","",SUMIFS(維修紀錄!C:C,維修紀錄!A:A,A134,維修紀錄!D:D,"&lt;="&amp;TODAY(),維修紀錄!F:F,""))</f>
        <v/>
      </c>
      <c r="I134" s="6">
        <f>IF(A134="","",E134-F134-G134-H134)</f>
        <v/>
      </c>
      <c r="J134" s="6">
        <f>IF(A134="","",E134-F134-SUMIFS(借用紀錄!D:D,借用紀錄!B:B,A134,借用紀錄!H:H,"&lt;="&amp;$M$2,借用紀錄!I:I,"&gt;="&amp;$M$2,借用紀錄!J:J,"")-SUMIFS(借用紀錄!D:D,借用紀錄!B:B,A134,借用紀錄!I:I,"&lt;"&amp;TODAY(),借用紀錄!I:I,"&lt;"&amp;$M$2,借用紀錄!J:J,"")-SUMIFS(維修紀錄!C:C,維修紀錄!A:A,A134,維修紀錄!D:D,"&lt;="&amp;$M$2,維修紀錄!E:E,"&gt;="&amp;$M$2,維修紀錄!F:F,"")-SUMIFS(維修紀錄!C:C,維修紀錄!A:A,A134,維修紀錄!E:E,"&lt;"&amp;TODAY(),維修紀錄!E:E,"&lt;"&amp;$M$2,維修紀錄!F:F,""))</f>
        <v/>
      </c>
      <c r="K134" s="6">
        <f>IF(A134="","",COUNTIFS(借用紀錄!B:B,A134,借用紀錄!N:N,"逾期"))</f>
        <v/>
      </c>
    </row>
    <row r="135">
      <c r="A135" s="5" t="n"/>
      <c r="B135" s="5" t="n"/>
      <c r="C135" s="5" t="n"/>
      <c r="D135" s="5" t="n"/>
      <c r="E135" s="5" t="n"/>
      <c r="F135" s="5" t="n"/>
      <c r="G135" s="6">
        <f>IF(A135="","",SUMIFS(借用紀錄!D:D,借用紀錄!B:B,A135,借用紀錄!H:H,"&lt;="&amp;TODAY(),借用紀錄!J:J,""))</f>
        <v/>
      </c>
      <c r="H135" s="6">
        <f>IF(A135="","",SUMIFS(維修紀錄!C:C,維修紀錄!A:A,A135,維修紀錄!D:D,"&lt;="&amp;TODAY(),維修紀錄!F:F,""))</f>
        <v/>
      </c>
      <c r="I135" s="6">
        <f>IF(A135="","",E135-F135-G135-H135)</f>
        <v/>
      </c>
      <c r="J135" s="6">
        <f>IF(A135="","",E135-F135-SUMIFS(借用紀錄!D:D,借用紀錄!B:B,A135,借用紀錄!H:H,"&lt;="&amp;$M$2,借用紀錄!I:I,"&gt;="&amp;$M$2,借用紀錄!J:J,"")-SUMIFS(借用紀錄!D:D,借用紀錄!B:B,A135,借用紀錄!I:I,"&lt;"&amp;TODAY(),借用紀錄!I:I,"&lt;"&amp;$M$2,借用紀錄!J:J,"")-SUMIFS(維修紀錄!C:C,維修紀錄!A:A,A135,維修紀錄!D:D,"&lt;="&amp;$M$2,維修紀錄!E:E,"&gt;="&amp;$M$2,維修紀錄!F:F,"")-SUMIFS(維修紀錄!C:C,維修紀錄!A:A,A135,維修紀錄!E:E,"&lt;"&amp;TODAY(),維修紀錄!E:E,"&lt;"&amp;$M$2,維修紀錄!F:F,""))</f>
        <v/>
      </c>
      <c r="K135" s="6">
        <f>IF(A135="","",COUNTIFS(借用紀錄!B:B,A135,借用紀錄!N:N,"逾期"))</f>
        <v/>
      </c>
    </row>
    <row r="136">
      <c r="A136" s="5" t="n"/>
      <c r="B136" s="5" t="n"/>
      <c r="C136" s="5" t="n"/>
      <c r="D136" s="5" t="n"/>
      <c r="E136" s="5" t="n"/>
      <c r="F136" s="5" t="n"/>
      <c r="G136" s="6">
        <f>IF(A136="","",SUMIFS(借用紀錄!D:D,借用紀錄!B:B,A136,借用紀錄!H:H,"&lt;="&amp;TODAY(),借用紀錄!J:J,""))</f>
        <v/>
      </c>
      <c r="H136" s="6">
        <f>IF(A136="","",SUMIFS(維修紀錄!C:C,維修紀錄!A:A,A136,維修紀錄!D:D,"&lt;="&amp;TODAY(),維修紀錄!F:F,""))</f>
        <v/>
      </c>
      <c r="I136" s="6">
        <f>IF(A136="","",E136-F136-G136-H136)</f>
        <v/>
      </c>
      <c r="J136" s="6">
        <f>IF(A136="","",E136-F136-SUMIFS(借用紀錄!D:D,借用紀錄!B:B,A136,借用紀錄!H:H,"&lt;="&amp;$M$2,借用紀錄!I:I,"&gt;="&amp;$M$2,借用紀錄!J:J,"")-SUMIFS(借用紀錄!D:D,借用紀錄!B:B,A136,借用紀錄!I:I,"&lt;"&amp;TODAY(),借用紀錄!I:I,"&lt;"&amp;$M$2,借用紀錄!J:J,"")-SUMIFS(維修紀錄!C:C,維修紀錄!A:A,A136,維修紀錄!D:D,"&lt;="&amp;$M$2,維修紀錄!E:E,"&gt;="&amp;$M$2,維修紀錄!F:F,"")-SUMIFS(維修紀錄!C:C,維修紀錄!A:A,A136,維修紀錄!E:E,"&lt;"&amp;TODAY(),維修紀錄!E:E,"&lt;"&amp;$M$2,維修紀錄!F:F,""))</f>
        <v/>
      </c>
      <c r="K136" s="6">
        <f>IF(A136="","",COUNTIFS(借用紀錄!B:B,A136,借用紀錄!N:N,"逾期"))</f>
        <v/>
      </c>
    </row>
    <row r="137">
      <c r="A137" s="5" t="n"/>
      <c r="B137" s="5" t="n"/>
      <c r="C137" s="5" t="n"/>
      <c r="D137" s="5" t="n"/>
      <c r="E137" s="5" t="n"/>
      <c r="F137" s="5" t="n"/>
      <c r="G137" s="6">
        <f>IF(A137="","",SUMIFS(借用紀錄!D:D,借用紀錄!B:B,A137,借用紀錄!H:H,"&lt;="&amp;TODAY(),借用紀錄!J:J,""))</f>
        <v/>
      </c>
      <c r="H137" s="6">
        <f>IF(A137="","",SUMIFS(維修紀錄!C:C,維修紀錄!A:A,A137,維修紀錄!D:D,"&lt;="&amp;TODAY(),維修紀錄!F:F,""))</f>
        <v/>
      </c>
      <c r="I137" s="6">
        <f>IF(A137="","",E137-F137-G137-H137)</f>
        <v/>
      </c>
      <c r="J137" s="6">
        <f>IF(A137="","",E137-F137-SUMIFS(借用紀錄!D:D,借用紀錄!B:B,A137,借用紀錄!H:H,"&lt;="&amp;$M$2,借用紀錄!I:I,"&gt;="&amp;$M$2,借用紀錄!J:J,"")-SUMIFS(借用紀錄!D:D,借用紀錄!B:B,A137,借用紀錄!I:I,"&lt;"&amp;TODAY(),借用紀錄!I:I,"&lt;"&amp;$M$2,借用紀錄!J:J,"")-SUMIFS(維修紀錄!C:C,維修紀錄!A:A,A137,維修紀錄!D:D,"&lt;="&amp;$M$2,維修紀錄!E:E,"&gt;="&amp;$M$2,維修紀錄!F:F,"")-SUMIFS(維修紀錄!C:C,維修紀錄!A:A,A137,維修紀錄!E:E,"&lt;"&amp;TODAY(),維修紀錄!E:E,"&lt;"&amp;$M$2,維修紀錄!F:F,""))</f>
        <v/>
      </c>
      <c r="K137" s="6">
        <f>IF(A137="","",COUNTIFS(借用紀錄!B:B,A137,借用紀錄!N:N,"逾期"))</f>
        <v/>
      </c>
    </row>
    <row r="138">
      <c r="A138" s="5" t="n"/>
      <c r="B138" s="5" t="n"/>
      <c r="C138" s="5" t="n"/>
      <c r="D138" s="5" t="n"/>
      <c r="E138" s="5" t="n"/>
      <c r="F138" s="5" t="n"/>
      <c r="G138" s="6">
        <f>IF(A138="","",SUMIFS(借用紀錄!D:D,借用紀錄!B:B,A138,借用紀錄!H:H,"&lt;="&amp;TODAY(),借用紀錄!J:J,""))</f>
        <v/>
      </c>
      <c r="H138" s="6">
        <f>IF(A138="","",SUMIFS(維修紀錄!C:C,維修紀錄!A:A,A138,維修紀錄!D:D,"&lt;="&amp;TODAY(),維修紀錄!F:F,""))</f>
        <v/>
      </c>
      <c r="I138" s="6">
        <f>IF(A138="","",E138-F138-G138-H138)</f>
        <v/>
      </c>
      <c r="J138" s="6">
        <f>IF(A138="","",E138-F138-SUMIFS(借用紀錄!D:D,借用紀錄!B:B,A138,借用紀錄!H:H,"&lt;="&amp;$M$2,借用紀錄!I:I,"&gt;="&amp;$M$2,借用紀錄!J:J,"")-SUMIFS(借用紀錄!D:D,借用紀錄!B:B,A138,借用紀錄!I:I,"&lt;"&amp;TODAY(),借用紀錄!I:I,"&lt;"&amp;$M$2,借用紀錄!J:J,"")-SUMIFS(維修紀錄!C:C,維修紀錄!A:A,A138,維修紀錄!D:D,"&lt;="&amp;$M$2,維修紀錄!E:E,"&gt;="&amp;$M$2,維修紀錄!F:F,"")-SUMIFS(維修紀錄!C:C,維修紀錄!A:A,A138,維修紀錄!E:E,"&lt;"&amp;TODAY(),維修紀錄!E:E,"&lt;"&amp;$M$2,維修紀錄!F:F,""))</f>
        <v/>
      </c>
      <c r="K138" s="6">
        <f>IF(A138="","",COUNTIFS(借用紀錄!B:B,A138,借用紀錄!N:N,"逾期"))</f>
        <v/>
      </c>
    </row>
    <row r="139">
      <c r="A139" s="5" t="n"/>
      <c r="B139" s="5" t="n"/>
      <c r="C139" s="5" t="n"/>
      <c r="D139" s="5" t="n"/>
      <c r="E139" s="5" t="n"/>
      <c r="F139" s="5" t="n"/>
      <c r="G139" s="6">
        <f>IF(A139="","",SUMIFS(借用紀錄!D:D,借用紀錄!B:B,A139,借用紀錄!H:H,"&lt;="&amp;TODAY(),借用紀錄!J:J,""))</f>
        <v/>
      </c>
      <c r="H139" s="6">
        <f>IF(A139="","",SUMIFS(維修紀錄!C:C,維修紀錄!A:A,A139,維修紀錄!D:D,"&lt;="&amp;TODAY(),維修紀錄!F:F,""))</f>
        <v/>
      </c>
      <c r="I139" s="6">
        <f>IF(A139="","",E139-F139-G139-H139)</f>
        <v/>
      </c>
      <c r="J139" s="6">
        <f>IF(A139="","",E139-F139-SUMIFS(借用紀錄!D:D,借用紀錄!B:B,A139,借用紀錄!H:H,"&lt;="&amp;$M$2,借用紀錄!I:I,"&gt;="&amp;$M$2,借用紀錄!J:J,"")-SUMIFS(借用紀錄!D:D,借用紀錄!B:B,A139,借用紀錄!I:I,"&lt;"&amp;TODAY(),借用紀錄!I:I,"&lt;"&amp;$M$2,借用紀錄!J:J,"")-SUMIFS(維修紀錄!C:C,維修紀錄!A:A,A139,維修紀錄!D:D,"&lt;="&amp;$M$2,維修紀錄!E:E,"&gt;="&amp;$M$2,維修紀錄!F:F,"")-SUMIFS(維修紀錄!C:C,維修紀錄!A:A,A139,維修紀錄!E:E,"&lt;"&amp;TODAY(),維修紀錄!E:E,"&lt;"&amp;$M$2,維修紀錄!F:F,""))</f>
        <v/>
      </c>
      <c r="K139" s="6">
        <f>IF(A139="","",COUNTIFS(借用紀錄!B:B,A139,借用紀錄!N:N,"逾期"))</f>
        <v/>
      </c>
    </row>
    <row r="140">
      <c r="A140" s="5" t="n"/>
      <c r="B140" s="5" t="n"/>
      <c r="C140" s="5" t="n"/>
      <c r="D140" s="5" t="n"/>
      <c r="E140" s="5" t="n"/>
      <c r="F140" s="5" t="n"/>
      <c r="G140" s="6">
        <f>IF(A140="","",SUMIFS(借用紀錄!D:D,借用紀錄!B:B,A140,借用紀錄!H:H,"&lt;="&amp;TODAY(),借用紀錄!J:J,""))</f>
        <v/>
      </c>
      <c r="H140" s="6">
        <f>IF(A140="","",SUMIFS(維修紀錄!C:C,維修紀錄!A:A,A140,維修紀錄!D:D,"&lt;="&amp;TODAY(),維修紀錄!F:F,""))</f>
        <v/>
      </c>
      <c r="I140" s="6">
        <f>IF(A140="","",E140-F140-G140-H140)</f>
        <v/>
      </c>
      <c r="J140" s="6">
        <f>IF(A140="","",E140-F140-SUMIFS(借用紀錄!D:D,借用紀錄!B:B,A140,借用紀錄!H:H,"&lt;="&amp;$M$2,借用紀錄!I:I,"&gt;="&amp;$M$2,借用紀錄!J:J,"")-SUMIFS(借用紀錄!D:D,借用紀錄!B:B,A140,借用紀錄!I:I,"&lt;"&amp;TODAY(),借用紀錄!I:I,"&lt;"&amp;$M$2,借用紀錄!J:J,"")-SUMIFS(維修紀錄!C:C,維修紀錄!A:A,A140,維修紀錄!D:D,"&lt;="&amp;$M$2,維修紀錄!E:E,"&gt;="&amp;$M$2,維修紀錄!F:F,"")-SUMIFS(維修紀錄!C:C,維修紀錄!A:A,A140,維修紀錄!E:E,"&lt;"&amp;TODAY(),維修紀錄!E:E,"&lt;"&amp;$M$2,維修紀錄!F:F,""))</f>
        <v/>
      </c>
      <c r="K140" s="6">
        <f>IF(A140="","",COUNTIFS(借用紀錄!B:B,A140,借用紀錄!N:N,"逾期"))</f>
        <v/>
      </c>
    </row>
    <row r="141">
      <c r="A141" s="5" t="n"/>
      <c r="B141" s="5" t="n"/>
      <c r="C141" s="5" t="n"/>
      <c r="D141" s="5" t="n"/>
      <c r="E141" s="5" t="n"/>
      <c r="F141" s="5" t="n"/>
      <c r="G141" s="6">
        <f>IF(A141="","",SUMIFS(借用紀錄!D:D,借用紀錄!B:B,A141,借用紀錄!H:H,"&lt;="&amp;TODAY(),借用紀錄!J:J,""))</f>
        <v/>
      </c>
      <c r="H141" s="6">
        <f>IF(A141="","",SUMIFS(維修紀錄!C:C,維修紀錄!A:A,A141,維修紀錄!D:D,"&lt;="&amp;TODAY(),維修紀錄!F:F,""))</f>
        <v/>
      </c>
      <c r="I141" s="6">
        <f>IF(A141="","",E141-F141-G141-H141)</f>
        <v/>
      </c>
      <c r="J141" s="6">
        <f>IF(A141="","",E141-F141-SUMIFS(借用紀錄!D:D,借用紀錄!B:B,A141,借用紀錄!H:H,"&lt;="&amp;$M$2,借用紀錄!I:I,"&gt;="&amp;$M$2,借用紀錄!J:J,"")-SUMIFS(借用紀錄!D:D,借用紀錄!B:B,A141,借用紀錄!I:I,"&lt;"&amp;TODAY(),借用紀錄!I:I,"&lt;"&amp;$M$2,借用紀錄!J:J,"")-SUMIFS(維修紀錄!C:C,維修紀錄!A:A,A141,維修紀錄!D:D,"&lt;="&amp;$M$2,維修紀錄!E:E,"&gt;="&amp;$M$2,維修紀錄!F:F,"")-SUMIFS(維修紀錄!C:C,維修紀錄!A:A,A141,維修紀錄!E:E,"&lt;"&amp;TODAY(),維修紀錄!E:E,"&lt;"&amp;$M$2,維修紀錄!F:F,""))</f>
        <v/>
      </c>
      <c r="K141" s="6">
        <f>IF(A141="","",COUNTIFS(借用紀錄!B:B,A141,借用紀錄!N:N,"逾期"))</f>
        <v/>
      </c>
    </row>
    <row r="142">
      <c r="A142" s="5" t="n"/>
      <c r="B142" s="5" t="n"/>
      <c r="C142" s="5" t="n"/>
      <c r="D142" s="5" t="n"/>
      <c r="E142" s="5" t="n"/>
      <c r="F142" s="5" t="n"/>
      <c r="G142" s="6">
        <f>IF(A142="","",SUMIFS(借用紀錄!D:D,借用紀錄!B:B,A142,借用紀錄!H:H,"&lt;="&amp;TODAY(),借用紀錄!J:J,""))</f>
        <v/>
      </c>
      <c r="H142" s="6">
        <f>IF(A142="","",SUMIFS(維修紀錄!C:C,維修紀錄!A:A,A142,維修紀錄!D:D,"&lt;="&amp;TODAY(),維修紀錄!F:F,""))</f>
        <v/>
      </c>
      <c r="I142" s="6">
        <f>IF(A142="","",E142-F142-G142-H142)</f>
        <v/>
      </c>
      <c r="J142" s="6">
        <f>IF(A142="","",E142-F142-SUMIFS(借用紀錄!D:D,借用紀錄!B:B,A142,借用紀錄!H:H,"&lt;="&amp;$M$2,借用紀錄!I:I,"&gt;="&amp;$M$2,借用紀錄!J:J,"")-SUMIFS(借用紀錄!D:D,借用紀錄!B:B,A142,借用紀錄!I:I,"&lt;"&amp;TODAY(),借用紀錄!I:I,"&lt;"&amp;$M$2,借用紀錄!J:J,"")-SUMIFS(維修紀錄!C:C,維修紀錄!A:A,A142,維修紀錄!D:D,"&lt;="&amp;$M$2,維修紀錄!E:E,"&gt;="&amp;$M$2,維修紀錄!F:F,"")-SUMIFS(維修紀錄!C:C,維修紀錄!A:A,A142,維修紀錄!E:E,"&lt;"&amp;TODAY(),維修紀錄!E:E,"&lt;"&amp;$M$2,維修紀錄!F:F,""))</f>
        <v/>
      </c>
      <c r="K142" s="6">
        <f>IF(A142="","",COUNTIFS(借用紀錄!B:B,A142,借用紀錄!N:N,"逾期"))</f>
        <v/>
      </c>
    </row>
    <row r="143">
      <c r="A143" s="5" t="n"/>
      <c r="B143" s="5" t="n"/>
      <c r="C143" s="5" t="n"/>
      <c r="D143" s="5" t="n"/>
      <c r="E143" s="5" t="n"/>
      <c r="F143" s="5" t="n"/>
      <c r="G143" s="6">
        <f>IF(A143="","",SUMIFS(借用紀錄!D:D,借用紀錄!B:B,A143,借用紀錄!H:H,"&lt;="&amp;TODAY(),借用紀錄!J:J,""))</f>
        <v/>
      </c>
      <c r="H143" s="6">
        <f>IF(A143="","",SUMIFS(維修紀錄!C:C,維修紀錄!A:A,A143,維修紀錄!D:D,"&lt;="&amp;TODAY(),維修紀錄!F:F,""))</f>
        <v/>
      </c>
      <c r="I143" s="6">
        <f>IF(A143="","",E143-F143-G143-H143)</f>
        <v/>
      </c>
      <c r="J143" s="6">
        <f>IF(A143="","",E143-F143-SUMIFS(借用紀錄!D:D,借用紀錄!B:B,A143,借用紀錄!H:H,"&lt;="&amp;$M$2,借用紀錄!I:I,"&gt;="&amp;$M$2,借用紀錄!J:J,"")-SUMIFS(借用紀錄!D:D,借用紀錄!B:B,A143,借用紀錄!I:I,"&lt;"&amp;TODAY(),借用紀錄!I:I,"&lt;"&amp;$M$2,借用紀錄!J:J,"")-SUMIFS(維修紀錄!C:C,維修紀錄!A:A,A143,維修紀錄!D:D,"&lt;="&amp;$M$2,維修紀錄!E:E,"&gt;="&amp;$M$2,維修紀錄!F:F,"")-SUMIFS(維修紀錄!C:C,維修紀錄!A:A,A143,維修紀錄!E:E,"&lt;"&amp;TODAY(),維修紀錄!E:E,"&lt;"&amp;$M$2,維修紀錄!F:F,""))</f>
        <v/>
      </c>
      <c r="K143" s="6">
        <f>IF(A143="","",COUNTIFS(借用紀錄!B:B,A143,借用紀錄!N:N,"逾期"))</f>
        <v/>
      </c>
    </row>
    <row r="144">
      <c r="A144" s="5" t="n"/>
      <c r="B144" s="5" t="n"/>
      <c r="C144" s="5" t="n"/>
      <c r="D144" s="5" t="n"/>
      <c r="E144" s="5" t="n"/>
      <c r="F144" s="5" t="n"/>
      <c r="G144" s="6">
        <f>IF(A144="","",SUMIFS(借用紀錄!D:D,借用紀錄!B:B,A144,借用紀錄!H:H,"&lt;="&amp;TODAY(),借用紀錄!J:J,""))</f>
        <v/>
      </c>
      <c r="H144" s="6">
        <f>IF(A144="","",SUMIFS(維修紀錄!C:C,維修紀錄!A:A,A144,維修紀錄!D:D,"&lt;="&amp;TODAY(),維修紀錄!F:F,""))</f>
        <v/>
      </c>
      <c r="I144" s="6">
        <f>IF(A144="","",E144-F144-G144-H144)</f>
        <v/>
      </c>
      <c r="J144" s="6">
        <f>IF(A144="","",E144-F144-SUMIFS(借用紀錄!D:D,借用紀錄!B:B,A144,借用紀錄!H:H,"&lt;="&amp;$M$2,借用紀錄!I:I,"&gt;="&amp;$M$2,借用紀錄!J:J,"")-SUMIFS(借用紀錄!D:D,借用紀錄!B:B,A144,借用紀錄!I:I,"&lt;"&amp;TODAY(),借用紀錄!I:I,"&lt;"&amp;$M$2,借用紀錄!J:J,"")-SUMIFS(維修紀錄!C:C,維修紀錄!A:A,A144,維修紀錄!D:D,"&lt;="&amp;$M$2,維修紀錄!E:E,"&gt;="&amp;$M$2,維修紀錄!F:F,"")-SUMIFS(維修紀錄!C:C,維修紀錄!A:A,A144,維修紀錄!E:E,"&lt;"&amp;TODAY(),維修紀錄!E:E,"&lt;"&amp;$M$2,維修紀錄!F:F,""))</f>
        <v/>
      </c>
      <c r="K144" s="6">
        <f>IF(A144="","",COUNTIFS(借用紀錄!B:B,A144,借用紀錄!N:N,"逾期"))</f>
        <v/>
      </c>
    </row>
    <row r="145">
      <c r="A145" s="5" t="n"/>
      <c r="B145" s="5" t="n"/>
      <c r="C145" s="5" t="n"/>
      <c r="D145" s="5" t="n"/>
      <c r="E145" s="5" t="n"/>
      <c r="F145" s="5" t="n"/>
      <c r="G145" s="6">
        <f>IF(A145="","",SUMIFS(借用紀錄!D:D,借用紀錄!B:B,A145,借用紀錄!H:H,"&lt;="&amp;TODAY(),借用紀錄!J:J,""))</f>
        <v/>
      </c>
      <c r="H145" s="6">
        <f>IF(A145="","",SUMIFS(維修紀錄!C:C,維修紀錄!A:A,A145,維修紀錄!D:D,"&lt;="&amp;TODAY(),維修紀錄!F:F,""))</f>
        <v/>
      </c>
      <c r="I145" s="6">
        <f>IF(A145="","",E145-F145-G145-H145)</f>
        <v/>
      </c>
      <c r="J145" s="6">
        <f>IF(A145="","",E145-F145-SUMIFS(借用紀錄!D:D,借用紀錄!B:B,A145,借用紀錄!H:H,"&lt;="&amp;$M$2,借用紀錄!I:I,"&gt;="&amp;$M$2,借用紀錄!J:J,"")-SUMIFS(借用紀錄!D:D,借用紀錄!B:B,A145,借用紀錄!I:I,"&lt;"&amp;TODAY(),借用紀錄!I:I,"&lt;"&amp;$M$2,借用紀錄!J:J,"")-SUMIFS(維修紀錄!C:C,維修紀錄!A:A,A145,維修紀錄!D:D,"&lt;="&amp;$M$2,維修紀錄!E:E,"&gt;="&amp;$M$2,維修紀錄!F:F,"")-SUMIFS(維修紀錄!C:C,維修紀錄!A:A,A145,維修紀錄!E:E,"&lt;"&amp;TODAY(),維修紀錄!E:E,"&lt;"&amp;$M$2,維修紀錄!F:F,""))</f>
        <v/>
      </c>
      <c r="K145" s="6">
        <f>IF(A145="","",COUNTIFS(借用紀錄!B:B,A145,借用紀錄!N:N,"逾期"))</f>
        <v/>
      </c>
    </row>
    <row r="146">
      <c r="A146" s="5" t="n"/>
      <c r="B146" s="5" t="n"/>
      <c r="C146" s="5" t="n"/>
      <c r="D146" s="5" t="n"/>
      <c r="E146" s="5" t="n"/>
      <c r="F146" s="5" t="n"/>
      <c r="G146" s="6">
        <f>IF(A146="","",SUMIFS(借用紀錄!D:D,借用紀錄!B:B,A146,借用紀錄!H:H,"&lt;="&amp;TODAY(),借用紀錄!J:J,""))</f>
        <v/>
      </c>
      <c r="H146" s="6">
        <f>IF(A146="","",SUMIFS(維修紀錄!C:C,維修紀錄!A:A,A146,維修紀錄!D:D,"&lt;="&amp;TODAY(),維修紀錄!F:F,""))</f>
        <v/>
      </c>
      <c r="I146" s="6">
        <f>IF(A146="","",E146-F146-G146-H146)</f>
        <v/>
      </c>
      <c r="J146" s="6">
        <f>IF(A146="","",E146-F146-SUMIFS(借用紀錄!D:D,借用紀錄!B:B,A146,借用紀錄!H:H,"&lt;="&amp;$M$2,借用紀錄!I:I,"&gt;="&amp;$M$2,借用紀錄!J:J,"")-SUMIFS(借用紀錄!D:D,借用紀錄!B:B,A146,借用紀錄!I:I,"&lt;"&amp;TODAY(),借用紀錄!I:I,"&lt;"&amp;$M$2,借用紀錄!J:J,"")-SUMIFS(維修紀錄!C:C,維修紀錄!A:A,A146,維修紀錄!D:D,"&lt;="&amp;$M$2,維修紀錄!E:E,"&gt;="&amp;$M$2,維修紀錄!F:F,"")-SUMIFS(維修紀錄!C:C,維修紀錄!A:A,A146,維修紀錄!E:E,"&lt;"&amp;TODAY(),維修紀錄!E:E,"&lt;"&amp;$M$2,維修紀錄!F:F,""))</f>
        <v/>
      </c>
      <c r="K146" s="6">
        <f>IF(A146="","",COUNTIFS(借用紀錄!B:B,A146,借用紀錄!N:N,"逾期"))</f>
        <v/>
      </c>
    </row>
    <row r="147">
      <c r="A147" s="5" t="n"/>
      <c r="B147" s="5" t="n"/>
      <c r="C147" s="5" t="n"/>
      <c r="D147" s="5" t="n"/>
      <c r="E147" s="5" t="n"/>
      <c r="F147" s="5" t="n"/>
      <c r="G147" s="6">
        <f>IF(A147="","",SUMIFS(借用紀錄!D:D,借用紀錄!B:B,A147,借用紀錄!H:H,"&lt;="&amp;TODAY(),借用紀錄!J:J,""))</f>
        <v/>
      </c>
      <c r="H147" s="6">
        <f>IF(A147="","",SUMIFS(維修紀錄!C:C,維修紀錄!A:A,A147,維修紀錄!D:D,"&lt;="&amp;TODAY(),維修紀錄!F:F,""))</f>
        <v/>
      </c>
      <c r="I147" s="6">
        <f>IF(A147="","",E147-F147-G147-H147)</f>
        <v/>
      </c>
      <c r="J147" s="6">
        <f>IF(A147="","",E147-F147-SUMIFS(借用紀錄!D:D,借用紀錄!B:B,A147,借用紀錄!H:H,"&lt;="&amp;$M$2,借用紀錄!I:I,"&gt;="&amp;$M$2,借用紀錄!J:J,"")-SUMIFS(借用紀錄!D:D,借用紀錄!B:B,A147,借用紀錄!I:I,"&lt;"&amp;TODAY(),借用紀錄!I:I,"&lt;"&amp;$M$2,借用紀錄!J:J,"")-SUMIFS(維修紀錄!C:C,維修紀錄!A:A,A147,維修紀錄!D:D,"&lt;="&amp;$M$2,維修紀錄!E:E,"&gt;="&amp;$M$2,維修紀錄!F:F,"")-SUMIFS(維修紀錄!C:C,維修紀錄!A:A,A147,維修紀錄!E:E,"&lt;"&amp;TODAY(),維修紀錄!E:E,"&lt;"&amp;$M$2,維修紀錄!F:F,""))</f>
        <v/>
      </c>
      <c r="K147" s="6">
        <f>IF(A147="","",COUNTIFS(借用紀錄!B:B,A147,借用紀錄!N:N,"逾期"))</f>
        <v/>
      </c>
    </row>
    <row r="148">
      <c r="A148" s="5" t="n"/>
      <c r="B148" s="5" t="n"/>
      <c r="C148" s="5" t="n"/>
      <c r="D148" s="5" t="n"/>
      <c r="E148" s="5" t="n"/>
      <c r="F148" s="5" t="n"/>
      <c r="G148" s="6">
        <f>IF(A148="","",SUMIFS(借用紀錄!D:D,借用紀錄!B:B,A148,借用紀錄!H:H,"&lt;="&amp;TODAY(),借用紀錄!J:J,""))</f>
        <v/>
      </c>
      <c r="H148" s="6">
        <f>IF(A148="","",SUMIFS(維修紀錄!C:C,維修紀錄!A:A,A148,維修紀錄!D:D,"&lt;="&amp;TODAY(),維修紀錄!F:F,""))</f>
        <v/>
      </c>
      <c r="I148" s="6">
        <f>IF(A148="","",E148-F148-G148-H148)</f>
        <v/>
      </c>
      <c r="J148" s="6">
        <f>IF(A148="","",E148-F148-SUMIFS(借用紀錄!D:D,借用紀錄!B:B,A148,借用紀錄!H:H,"&lt;="&amp;$M$2,借用紀錄!I:I,"&gt;="&amp;$M$2,借用紀錄!J:J,"")-SUMIFS(借用紀錄!D:D,借用紀錄!B:B,A148,借用紀錄!I:I,"&lt;"&amp;TODAY(),借用紀錄!I:I,"&lt;"&amp;$M$2,借用紀錄!J:J,"")-SUMIFS(維修紀錄!C:C,維修紀錄!A:A,A148,維修紀錄!D:D,"&lt;="&amp;$M$2,維修紀錄!E:E,"&gt;="&amp;$M$2,維修紀錄!F:F,"")-SUMIFS(維修紀錄!C:C,維修紀錄!A:A,A148,維修紀錄!E:E,"&lt;"&amp;TODAY(),維修紀錄!E:E,"&lt;"&amp;$M$2,維修紀錄!F:F,""))</f>
        <v/>
      </c>
      <c r="K148" s="6">
        <f>IF(A148="","",COUNTIFS(借用紀錄!B:B,A148,借用紀錄!N:N,"逾期"))</f>
        <v/>
      </c>
    </row>
    <row r="149">
      <c r="A149" s="5" t="n"/>
      <c r="B149" s="5" t="n"/>
      <c r="C149" s="5" t="n"/>
      <c r="D149" s="5" t="n"/>
      <c r="E149" s="5" t="n"/>
      <c r="F149" s="5" t="n"/>
      <c r="G149" s="6">
        <f>IF(A149="","",SUMIFS(借用紀錄!D:D,借用紀錄!B:B,A149,借用紀錄!H:H,"&lt;="&amp;TODAY(),借用紀錄!J:J,""))</f>
        <v/>
      </c>
      <c r="H149" s="6">
        <f>IF(A149="","",SUMIFS(維修紀錄!C:C,維修紀錄!A:A,A149,維修紀錄!D:D,"&lt;="&amp;TODAY(),維修紀錄!F:F,""))</f>
        <v/>
      </c>
      <c r="I149" s="6">
        <f>IF(A149="","",E149-F149-G149-H149)</f>
        <v/>
      </c>
      <c r="J149" s="6">
        <f>IF(A149="","",E149-F149-SUMIFS(借用紀錄!D:D,借用紀錄!B:B,A149,借用紀錄!H:H,"&lt;="&amp;$M$2,借用紀錄!I:I,"&gt;="&amp;$M$2,借用紀錄!J:J,"")-SUMIFS(借用紀錄!D:D,借用紀錄!B:B,A149,借用紀錄!I:I,"&lt;"&amp;TODAY(),借用紀錄!I:I,"&lt;"&amp;$M$2,借用紀錄!J:J,"")-SUMIFS(維修紀錄!C:C,維修紀錄!A:A,A149,維修紀錄!D:D,"&lt;="&amp;$M$2,維修紀錄!E:E,"&gt;="&amp;$M$2,維修紀錄!F:F,"")-SUMIFS(維修紀錄!C:C,維修紀錄!A:A,A149,維修紀錄!E:E,"&lt;"&amp;TODAY(),維修紀錄!E:E,"&lt;"&amp;$M$2,維修紀錄!F:F,""))</f>
        <v/>
      </c>
      <c r="K149" s="6">
        <f>IF(A149="","",COUNTIFS(借用紀錄!B:B,A149,借用紀錄!N:N,"逾期"))</f>
        <v/>
      </c>
    </row>
    <row r="150">
      <c r="A150" s="5" t="n"/>
      <c r="B150" s="5" t="n"/>
      <c r="C150" s="5" t="n"/>
      <c r="D150" s="5" t="n"/>
      <c r="E150" s="5" t="n"/>
      <c r="F150" s="5" t="n"/>
      <c r="G150" s="6">
        <f>IF(A150="","",SUMIFS(借用紀錄!D:D,借用紀錄!B:B,A150,借用紀錄!H:H,"&lt;="&amp;TODAY(),借用紀錄!J:J,""))</f>
        <v/>
      </c>
      <c r="H150" s="6">
        <f>IF(A150="","",SUMIFS(維修紀錄!C:C,維修紀錄!A:A,A150,維修紀錄!D:D,"&lt;="&amp;TODAY(),維修紀錄!F:F,""))</f>
        <v/>
      </c>
      <c r="I150" s="6">
        <f>IF(A150="","",E150-F150-G150-H150)</f>
        <v/>
      </c>
      <c r="J150" s="6">
        <f>IF(A150="","",E150-F150-SUMIFS(借用紀錄!D:D,借用紀錄!B:B,A150,借用紀錄!H:H,"&lt;="&amp;$M$2,借用紀錄!I:I,"&gt;="&amp;$M$2,借用紀錄!J:J,"")-SUMIFS(借用紀錄!D:D,借用紀錄!B:B,A150,借用紀錄!I:I,"&lt;"&amp;TODAY(),借用紀錄!I:I,"&lt;"&amp;$M$2,借用紀錄!J:J,"")-SUMIFS(維修紀錄!C:C,維修紀錄!A:A,A150,維修紀錄!D:D,"&lt;="&amp;$M$2,維修紀錄!E:E,"&gt;="&amp;$M$2,維修紀錄!F:F,"")-SUMIFS(維修紀錄!C:C,維修紀錄!A:A,A150,維修紀錄!E:E,"&lt;"&amp;TODAY(),維修紀錄!E:E,"&lt;"&amp;$M$2,維修紀錄!F:F,""))</f>
        <v/>
      </c>
      <c r="K150" s="6">
        <f>IF(A150="","",COUNTIFS(借用紀錄!B:B,A150,借用紀錄!N:N,"逾期"))</f>
        <v/>
      </c>
    </row>
    <row r="151">
      <c r="A151" s="5" t="n"/>
      <c r="B151" s="5" t="n"/>
      <c r="C151" s="5" t="n"/>
      <c r="D151" s="5" t="n"/>
      <c r="E151" s="5" t="n"/>
      <c r="F151" s="5" t="n"/>
      <c r="G151" s="6">
        <f>IF(A151="","",SUMIFS(借用紀錄!D:D,借用紀錄!B:B,A151,借用紀錄!H:H,"&lt;="&amp;TODAY(),借用紀錄!J:J,""))</f>
        <v/>
      </c>
      <c r="H151" s="6">
        <f>IF(A151="","",SUMIFS(維修紀錄!C:C,維修紀錄!A:A,A151,維修紀錄!D:D,"&lt;="&amp;TODAY(),維修紀錄!F:F,""))</f>
        <v/>
      </c>
      <c r="I151" s="6">
        <f>IF(A151="","",E151-F151-G151-H151)</f>
        <v/>
      </c>
      <c r="J151" s="6">
        <f>IF(A151="","",E151-F151-SUMIFS(借用紀錄!D:D,借用紀錄!B:B,A151,借用紀錄!H:H,"&lt;="&amp;$M$2,借用紀錄!I:I,"&gt;="&amp;$M$2,借用紀錄!J:J,"")-SUMIFS(借用紀錄!D:D,借用紀錄!B:B,A151,借用紀錄!I:I,"&lt;"&amp;TODAY(),借用紀錄!I:I,"&lt;"&amp;$M$2,借用紀錄!J:J,"")-SUMIFS(維修紀錄!C:C,維修紀錄!A:A,A151,維修紀錄!D:D,"&lt;="&amp;$M$2,維修紀錄!E:E,"&gt;="&amp;$M$2,維修紀錄!F:F,"")-SUMIFS(維修紀錄!C:C,維修紀錄!A:A,A151,維修紀錄!E:E,"&lt;"&amp;TODAY(),維修紀錄!E:E,"&lt;"&amp;$M$2,維修紀錄!F:F,""))</f>
        <v/>
      </c>
      <c r="K151" s="6">
        <f>IF(A151="","",COUNTIFS(借用紀錄!B:B,A151,借用紀錄!N:N,"逾期"))</f>
        <v/>
      </c>
    </row>
    <row r="152">
      <c r="A152" s="5" t="n"/>
      <c r="B152" s="5" t="n"/>
      <c r="C152" s="5" t="n"/>
      <c r="D152" s="5" t="n"/>
      <c r="E152" s="5" t="n"/>
      <c r="F152" s="5" t="n"/>
      <c r="G152" s="6">
        <f>IF(A152="","",SUMIFS(借用紀錄!D:D,借用紀錄!B:B,A152,借用紀錄!H:H,"&lt;="&amp;TODAY(),借用紀錄!J:J,""))</f>
        <v/>
      </c>
      <c r="H152" s="6">
        <f>IF(A152="","",SUMIFS(維修紀錄!C:C,維修紀錄!A:A,A152,維修紀錄!D:D,"&lt;="&amp;TODAY(),維修紀錄!F:F,""))</f>
        <v/>
      </c>
      <c r="I152" s="6">
        <f>IF(A152="","",E152-F152-G152-H152)</f>
        <v/>
      </c>
      <c r="J152" s="6">
        <f>IF(A152="","",E152-F152-SUMIFS(借用紀錄!D:D,借用紀錄!B:B,A152,借用紀錄!H:H,"&lt;="&amp;$M$2,借用紀錄!I:I,"&gt;="&amp;$M$2,借用紀錄!J:J,"")-SUMIFS(借用紀錄!D:D,借用紀錄!B:B,A152,借用紀錄!I:I,"&lt;"&amp;TODAY(),借用紀錄!I:I,"&lt;"&amp;$M$2,借用紀錄!J:J,"")-SUMIFS(維修紀錄!C:C,維修紀錄!A:A,A152,維修紀錄!D:D,"&lt;="&amp;$M$2,維修紀錄!E:E,"&gt;="&amp;$M$2,維修紀錄!F:F,"")-SUMIFS(維修紀錄!C:C,維修紀錄!A:A,A152,維修紀錄!E:E,"&lt;"&amp;TODAY(),維修紀錄!E:E,"&lt;"&amp;$M$2,維修紀錄!F:F,""))</f>
        <v/>
      </c>
      <c r="K152" s="6">
        <f>IF(A152="","",COUNTIFS(借用紀錄!B:B,A152,借用紀錄!N:N,"逾期"))</f>
        <v/>
      </c>
    </row>
    <row r="153">
      <c r="A153" s="5" t="n"/>
      <c r="B153" s="5" t="n"/>
      <c r="C153" s="5" t="n"/>
      <c r="D153" s="5" t="n"/>
      <c r="E153" s="5" t="n"/>
      <c r="F153" s="5" t="n"/>
      <c r="G153" s="6">
        <f>IF(A153="","",SUMIFS(借用紀錄!D:D,借用紀錄!B:B,A153,借用紀錄!H:H,"&lt;="&amp;TODAY(),借用紀錄!J:J,""))</f>
        <v/>
      </c>
      <c r="H153" s="6">
        <f>IF(A153="","",SUMIFS(維修紀錄!C:C,維修紀錄!A:A,A153,維修紀錄!D:D,"&lt;="&amp;TODAY(),維修紀錄!F:F,""))</f>
        <v/>
      </c>
      <c r="I153" s="6">
        <f>IF(A153="","",E153-F153-G153-H153)</f>
        <v/>
      </c>
      <c r="J153" s="6">
        <f>IF(A153="","",E153-F153-SUMIFS(借用紀錄!D:D,借用紀錄!B:B,A153,借用紀錄!H:H,"&lt;="&amp;$M$2,借用紀錄!I:I,"&gt;="&amp;$M$2,借用紀錄!J:J,"")-SUMIFS(借用紀錄!D:D,借用紀錄!B:B,A153,借用紀錄!I:I,"&lt;"&amp;TODAY(),借用紀錄!I:I,"&lt;"&amp;$M$2,借用紀錄!J:J,"")-SUMIFS(維修紀錄!C:C,維修紀錄!A:A,A153,維修紀錄!D:D,"&lt;="&amp;$M$2,維修紀錄!E:E,"&gt;="&amp;$M$2,維修紀錄!F:F,"")-SUMIFS(維修紀錄!C:C,維修紀錄!A:A,A153,維修紀錄!E:E,"&lt;"&amp;TODAY(),維修紀錄!E:E,"&lt;"&amp;$M$2,維修紀錄!F:F,""))</f>
        <v/>
      </c>
      <c r="K153" s="6">
        <f>IF(A153="","",COUNTIFS(借用紀錄!B:B,A153,借用紀錄!N:N,"逾期"))</f>
        <v/>
      </c>
    </row>
    <row r="154">
      <c r="A154" s="5" t="n"/>
      <c r="B154" s="5" t="n"/>
      <c r="C154" s="5" t="n"/>
      <c r="D154" s="5" t="n"/>
      <c r="E154" s="5" t="n"/>
      <c r="F154" s="5" t="n"/>
      <c r="G154" s="6">
        <f>IF(A154="","",SUMIFS(借用紀錄!D:D,借用紀錄!B:B,A154,借用紀錄!H:H,"&lt;="&amp;TODAY(),借用紀錄!J:J,""))</f>
        <v/>
      </c>
      <c r="H154" s="6">
        <f>IF(A154="","",SUMIFS(維修紀錄!C:C,維修紀錄!A:A,A154,維修紀錄!D:D,"&lt;="&amp;TODAY(),維修紀錄!F:F,""))</f>
        <v/>
      </c>
      <c r="I154" s="6">
        <f>IF(A154="","",E154-F154-G154-H154)</f>
        <v/>
      </c>
      <c r="J154" s="6">
        <f>IF(A154="","",E154-F154-SUMIFS(借用紀錄!D:D,借用紀錄!B:B,A154,借用紀錄!H:H,"&lt;="&amp;$M$2,借用紀錄!I:I,"&gt;="&amp;$M$2,借用紀錄!J:J,"")-SUMIFS(借用紀錄!D:D,借用紀錄!B:B,A154,借用紀錄!I:I,"&lt;"&amp;TODAY(),借用紀錄!I:I,"&lt;"&amp;$M$2,借用紀錄!J:J,"")-SUMIFS(維修紀錄!C:C,維修紀錄!A:A,A154,維修紀錄!D:D,"&lt;="&amp;$M$2,維修紀錄!E:E,"&gt;="&amp;$M$2,維修紀錄!F:F,"")-SUMIFS(維修紀錄!C:C,維修紀錄!A:A,A154,維修紀錄!E:E,"&lt;"&amp;TODAY(),維修紀錄!E:E,"&lt;"&amp;$M$2,維修紀錄!F:F,""))</f>
        <v/>
      </c>
      <c r="K154" s="6">
        <f>IF(A154="","",COUNTIFS(借用紀錄!B:B,A154,借用紀錄!N:N,"逾期"))</f>
        <v/>
      </c>
    </row>
    <row r="155">
      <c r="A155" s="5" t="n"/>
      <c r="B155" s="5" t="n"/>
      <c r="C155" s="5" t="n"/>
      <c r="D155" s="5" t="n"/>
      <c r="E155" s="5" t="n"/>
      <c r="F155" s="5" t="n"/>
      <c r="G155" s="6">
        <f>IF(A155="","",SUMIFS(借用紀錄!D:D,借用紀錄!B:B,A155,借用紀錄!H:H,"&lt;="&amp;TODAY(),借用紀錄!J:J,""))</f>
        <v/>
      </c>
      <c r="H155" s="6">
        <f>IF(A155="","",SUMIFS(維修紀錄!C:C,維修紀錄!A:A,A155,維修紀錄!D:D,"&lt;="&amp;TODAY(),維修紀錄!F:F,""))</f>
        <v/>
      </c>
      <c r="I155" s="6">
        <f>IF(A155="","",E155-F155-G155-H155)</f>
        <v/>
      </c>
      <c r="J155" s="6">
        <f>IF(A155="","",E155-F155-SUMIFS(借用紀錄!D:D,借用紀錄!B:B,A155,借用紀錄!H:H,"&lt;="&amp;$M$2,借用紀錄!I:I,"&gt;="&amp;$M$2,借用紀錄!J:J,"")-SUMIFS(借用紀錄!D:D,借用紀錄!B:B,A155,借用紀錄!I:I,"&lt;"&amp;TODAY(),借用紀錄!I:I,"&lt;"&amp;$M$2,借用紀錄!J:J,"")-SUMIFS(維修紀錄!C:C,維修紀錄!A:A,A155,維修紀錄!D:D,"&lt;="&amp;$M$2,維修紀錄!E:E,"&gt;="&amp;$M$2,維修紀錄!F:F,"")-SUMIFS(維修紀錄!C:C,維修紀錄!A:A,A155,維修紀錄!E:E,"&lt;"&amp;TODAY(),維修紀錄!E:E,"&lt;"&amp;$M$2,維修紀錄!F:F,""))</f>
        <v/>
      </c>
      <c r="K155" s="6">
        <f>IF(A155="","",COUNTIFS(借用紀錄!B:B,A155,借用紀錄!N:N,"逾期"))</f>
        <v/>
      </c>
    </row>
    <row r="156">
      <c r="A156" s="5" t="n"/>
      <c r="B156" s="5" t="n"/>
      <c r="C156" s="5" t="n"/>
      <c r="D156" s="5" t="n"/>
      <c r="E156" s="5" t="n"/>
      <c r="F156" s="5" t="n"/>
      <c r="G156" s="6">
        <f>IF(A156="","",SUMIFS(借用紀錄!D:D,借用紀錄!B:B,A156,借用紀錄!H:H,"&lt;="&amp;TODAY(),借用紀錄!J:J,""))</f>
        <v/>
      </c>
      <c r="H156" s="6">
        <f>IF(A156="","",SUMIFS(維修紀錄!C:C,維修紀錄!A:A,A156,維修紀錄!D:D,"&lt;="&amp;TODAY(),維修紀錄!F:F,""))</f>
        <v/>
      </c>
      <c r="I156" s="6">
        <f>IF(A156="","",E156-F156-G156-H156)</f>
        <v/>
      </c>
      <c r="J156" s="6">
        <f>IF(A156="","",E156-F156-SUMIFS(借用紀錄!D:D,借用紀錄!B:B,A156,借用紀錄!H:H,"&lt;="&amp;$M$2,借用紀錄!I:I,"&gt;="&amp;$M$2,借用紀錄!J:J,"")-SUMIFS(借用紀錄!D:D,借用紀錄!B:B,A156,借用紀錄!I:I,"&lt;"&amp;TODAY(),借用紀錄!I:I,"&lt;"&amp;$M$2,借用紀錄!J:J,"")-SUMIFS(維修紀錄!C:C,維修紀錄!A:A,A156,維修紀錄!D:D,"&lt;="&amp;$M$2,維修紀錄!E:E,"&gt;="&amp;$M$2,維修紀錄!F:F,"")-SUMIFS(維修紀錄!C:C,維修紀錄!A:A,A156,維修紀錄!E:E,"&lt;"&amp;TODAY(),維修紀錄!E:E,"&lt;"&amp;$M$2,維修紀錄!F:F,""))</f>
        <v/>
      </c>
      <c r="K156" s="6">
        <f>IF(A156="","",COUNTIFS(借用紀錄!B:B,A156,借用紀錄!N:N,"逾期"))</f>
        <v/>
      </c>
    </row>
    <row r="157">
      <c r="A157" s="5" t="n"/>
      <c r="B157" s="5" t="n"/>
      <c r="C157" s="5" t="n"/>
      <c r="D157" s="5" t="n"/>
      <c r="E157" s="5" t="n"/>
      <c r="F157" s="5" t="n"/>
      <c r="G157" s="6">
        <f>IF(A157="","",SUMIFS(借用紀錄!D:D,借用紀錄!B:B,A157,借用紀錄!H:H,"&lt;="&amp;TODAY(),借用紀錄!J:J,""))</f>
        <v/>
      </c>
      <c r="H157" s="6">
        <f>IF(A157="","",SUMIFS(維修紀錄!C:C,維修紀錄!A:A,A157,維修紀錄!D:D,"&lt;="&amp;TODAY(),維修紀錄!F:F,""))</f>
        <v/>
      </c>
      <c r="I157" s="6">
        <f>IF(A157="","",E157-F157-G157-H157)</f>
        <v/>
      </c>
      <c r="J157" s="6">
        <f>IF(A157="","",E157-F157-SUMIFS(借用紀錄!D:D,借用紀錄!B:B,A157,借用紀錄!H:H,"&lt;="&amp;$M$2,借用紀錄!I:I,"&gt;="&amp;$M$2,借用紀錄!J:J,"")-SUMIFS(借用紀錄!D:D,借用紀錄!B:B,A157,借用紀錄!I:I,"&lt;"&amp;TODAY(),借用紀錄!I:I,"&lt;"&amp;$M$2,借用紀錄!J:J,"")-SUMIFS(維修紀錄!C:C,維修紀錄!A:A,A157,維修紀錄!D:D,"&lt;="&amp;$M$2,維修紀錄!E:E,"&gt;="&amp;$M$2,維修紀錄!F:F,"")-SUMIFS(維修紀錄!C:C,維修紀錄!A:A,A157,維修紀錄!E:E,"&lt;"&amp;TODAY(),維修紀錄!E:E,"&lt;"&amp;$M$2,維修紀錄!F:F,""))</f>
        <v/>
      </c>
      <c r="K157" s="6">
        <f>IF(A157="","",COUNTIFS(借用紀錄!B:B,A157,借用紀錄!N:N,"逾期"))</f>
        <v/>
      </c>
    </row>
    <row r="158">
      <c r="A158" s="5" t="n"/>
      <c r="B158" s="5" t="n"/>
      <c r="C158" s="5" t="n"/>
      <c r="D158" s="5" t="n"/>
      <c r="E158" s="5" t="n"/>
      <c r="F158" s="5" t="n"/>
      <c r="G158" s="6">
        <f>IF(A158="","",SUMIFS(借用紀錄!D:D,借用紀錄!B:B,A158,借用紀錄!H:H,"&lt;="&amp;TODAY(),借用紀錄!J:J,""))</f>
        <v/>
      </c>
      <c r="H158" s="6">
        <f>IF(A158="","",SUMIFS(維修紀錄!C:C,維修紀錄!A:A,A158,維修紀錄!D:D,"&lt;="&amp;TODAY(),維修紀錄!F:F,""))</f>
        <v/>
      </c>
      <c r="I158" s="6">
        <f>IF(A158="","",E158-F158-G158-H158)</f>
        <v/>
      </c>
      <c r="J158" s="6">
        <f>IF(A158="","",E158-F158-SUMIFS(借用紀錄!D:D,借用紀錄!B:B,A158,借用紀錄!H:H,"&lt;="&amp;$M$2,借用紀錄!I:I,"&gt;="&amp;$M$2,借用紀錄!J:J,"")-SUMIFS(借用紀錄!D:D,借用紀錄!B:B,A158,借用紀錄!I:I,"&lt;"&amp;TODAY(),借用紀錄!I:I,"&lt;"&amp;$M$2,借用紀錄!J:J,"")-SUMIFS(維修紀錄!C:C,維修紀錄!A:A,A158,維修紀錄!D:D,"&lt;="&amp;$M$2,維修紀錄!E:E,"&gt;="&amp;$M$2,維修紀錄!F:F,"")-SUMIFS(維修紀錄!C:C,維修紀錄!A:A,A158,維修紀錄!E:E,"&lt;"&amp;TODAY(),維修紀錄!E:E,"&lt;"&amp;$M$2,維修紀錄!F:F,""))</f>
        <v/>
      </c>
      <c r="K158" s="6">
        <f>IF(A158="","",COUNTIFS(借用紀錄!B:B,A158,借用紀錄!N:N,"逾期"))</f>
        <v/>
      </c>
    </row>
    <row r="159">
      <c r="A159" s="5" t="n"/>
      <c r="B159" s="5" t="n"/>
      <c r="C159" s="5" t="n"/>
      <c r="D159" s="5" t="n"/>
      <c r="E159" s="5" t="n"/>
      <c r="F159" s="5" t="n"/>
      <c r="G159" s="6">
        <f>IF(A159="","",SUMIFS(借用紀錄!D:D,借用紀錄!B:B,A159,借用紀錄!H:H,"&lt;="&amp;TODAY(),借用紀錄!J:J,""))</f>
        <v/>
      </c>
      <c r="H159" s="6">
        <f>IF(A159="","",SUMIFS(維修紀錄!C:C,維修紀錄!A:A,A159,維修紀錄!D:D,"&lt;="&amp;TODAY(),維修紀錄!F:F,""))</f>
        <v/>
      </c>
      <c r="I159" s="6">
        <f>IF(A159="","",E159-F159-G159-H159)</f>
        <v/>
      </c>
      <c r="J159" s="6">
        <f>IF(A159="","",E159-F159-SUMIFS(借用紀錄!D:D,借用紀錄!B:B,A159,借用紀錄!H:H,"&lt;="&amp;$M$2,借用紀錄!I:I,"&gt;="&amp;$M$2,借用紀錄!J:J,"")-SUMIFS(借用紀錄!D:D,借用紀錄!B:B,A159,借用紀錄!I:I,"&lt;"&amp;TODAY(),借用紀錄!I:I,"&lt;"&amp;$M$2,借用紀錄!J:J,"")-SUMIFS(維修紀錄!C:C,維修紀錄!A:A,A159,維修紀錄!D:D,"&lt;="&amp;$M$2,維修紀錄!E:E,"&gt;="&amp;$M$2,維修紀錄!F:F,"")-SUMIFS(維修紀錄!C:C,維修紀錄!A:A,A159,維修紀錄!E:E,"&lt;"&amp;TODAY(),維修紀錄!E:E,"&lt;"&amp;$M$2,維修紀錄!F:F,""))</f>
        <v/>
      </c>
      <c r="K159" s="6">
        <f>IF(A159="","",COUNTIFS(借用紀錄!B:B,A159,借用紀錄!N:N,"逾期"))</f>
        <v/>
      </c>
    </row>
    <row r="160">
      <c r="A160" s="5" t="n"/>
      <c r="B160" s="5" t="n"/>
      <c r="C160" s="5" t="n"/>
      <c r="D160" s="5" t="n"/>
      <c r="E160" s="5" t="n"/>
      <c r="F160" s="5" t="n"/>
      <c r="G160" s="6">
        <f>IF(A160="","",SUMIFS(借用紀錄!D:D,借用紀錄!B:B,A160,借用紀錄!H:H,"&lt;="&amp;TODAY(),借用紀錄!J:J,""))</f>
        <v/>
      </c>
      <c r="H160" s="6">
        <f>IF(A160="","",SUMIFS(維修紀錄!C:C,維修紀錄!A:A,A160,維修紀錄!D:D,"&lt;="&amp;TODAY(),維修紀錄!F:F,""))</f>
        <v/>
      </c>
      <c r="I160" s="6">
        <f>IF(A160="","",E160-F160-G160-H160)</f>
        <v/>
      </c>
      <c r="J160" s="6">
        <f>IF(A160="","",E160-F160-SUMIFS(借用紀錄!D:D,借用紀錄!B:B,A160,借用紀錄!H:H,"&lt;="&amp;$M$2,借用紀錄!I:I,"&gt;="&amp;$M$2,借用紀錄!J:J,"")-SUMIFS(借用紀錄!D:D,借用紀錄!B:B,A160,借用紀錄!I:I,"&lt;"&amp;TODAY(),借用紀錄!I:I,"&lt;"&amp;$M$2,借用紀錄!J:J,"")-SUMIFS(維修紀錄!C:C,維修紀錄!A:A,A160,維修紀錄!D:D,"&lt;="&amp;$M$2,維修紀錄!E:E,"&gt;="&amp;$M$2,維修紀錄!F:F,"")-SUMIFS(維修紀錄!C:C,維修紀錄!A:A,A160,維修紀錄!E:E,"&lt;"&amp;TODAY(),維修紀錄!E:E,"&lt;"&amp;$M$2,維修紀錄!F:F,""))</f>
        <v/>
      </c>
      <c r="K160" s="6">
        <f>IF(A160="","",COUNTIFS(借用紀錄!B:B,A160,借用紀錄!N:N,"逾期"))</f>
        <v/>
      </c>
    </row>
    <row r="161">
      <c r="A161" s="5" t="n"/>
      <c r="B161" s="5" t="n"/>
      <c r="C161" s="5" t="n"/>
      <c r="D161" s="5" t="n"/>
      <c r="E161" s="5" t="n"/>
      <c r="F161" s="5" t="n"/>
      <c r="G161" s="6">
        <f>IF(A161="","",SUMIFS(借用紀錄!D:D,借用紀錄!B:B,A161,借用紀錄!H:H,"&lt;="&amp;TODAY(),借用紀錄!J:J,""))</f>
        <v/>
      </c>
      <c r="H161" s="6">
        <f>IF(A161="","",SUMIFS(維修紀錄!C:C,維修紀錄!A:A,A161,維修紀錄!D:D,"&lt;="&amp;TODAY(),維修紀錄!F:F,""))</f>
        <v/>
      </c>
      <c r="I161" s="6">
        <f>IF(A161="","",E161-F161-G161-H161)</f>
        <v/>
      </c>
      <c r="J161" s="6">
        <f>IF(A161="","",E161-F161-SUMIFS(借用紀錄!D:D,借用紀錄!B:B,A161,借用紀錄!H:H,"&lt;="&amp;$M$2,借用紀錄!I:I,"&gt;="&amp;$M$2,借用紀錄!J:J,"")-SUMIFS(借用紀錄!D:D,借用紀錄!B:B,A161,借用紀錄!I:I,"&lt;"&amp;TODAY(),借用紀錄!I:I,"&lt;"&amp;$M$2,借用紀錄!J:J,"")-SUMIFS(維修紀錄!C:C,維修紀錄!A:A,A161,維修紀錄!D:D,"&lt;="&amp;$M$2,維修紀錄!E:E,"&gt;="&amp;$M$2,維修紀錄!F:F,"")-SUMIFS(維修紀錄!C:C,維修紀錄!A:A,A161,維修紀錄!E:E,"&lt;"&amp;TODAY(),維修紀錄!E:E,"&lt;"&amp;$M$2,維修紀錄!F:F,""))</f>
        <v/>
      </c>
      <c r="K161" s="6">
        <f>IF(A161="","",COUNTIFS(借用紀錄!B:B,A161,借用紀錄!N:N,"逾期"))</f>
        <v/>
      </c>
    </row>
    <row r="162">
      <c r="A162" s="5" t="n"/>
      <c r="B162" s="5" t="n"/>
      <c r="C162" s="5" t="n"/>
      <c r="D162" s="5" t="n"/>
      <c r="E162" s="5" t="n"/>
      <c r="F162" s="5" t="n"/>
      <c r="G162" s="6">
        <f>IF(A162="","",SUMIFS(借用紀錄!D:D,借用紀錄!B:B,A162,借用紀錄!H:H,"&lt;="&amp;TODAY(),借用紀錄!J:J,""))</f>
        <v/>
      </c>
      <c r="H162" s="6">
        <f>IF(A162="","",SUMIFS(維修紀錄!C:C,維修紀錄!A:A,A162,維修紀錄!D:D,"&lt;="&amp;TODAY(),維修紀錄!F:F,""))</f>
        <v/>
      </c>
      <c r="I162" s="6">
        <f>IF(A162="","",E162-F162-G162-H162)</f>
        <v/>
      </c>
      <c r="J162" s="6">
        <f>IF(A162="","",E162-F162-SUMIFS(借用紀錄!D:D,借用紀錄!B:B,A162,借用紀錄!H:H,"&lt;="&amp;$M$2,借用紀錄!I:I,"&gt;="&amp;$M$2,借用紀錄!J:J,"")-SUMIFS(借用紀錄!D:D,借用紀錄!B:B,A162,借用紀錄!I:I,"&lt;"&amp;TODAY(),借用紀錄!I:I,"&lt;"&amp;$M$2,借用紀錄!J:J,"")-SUMIFS(維修紀錄!C:C,維修紀錄!A:A,A162,維修紀錄!D:D,"&lt;="&amp;$M$2,維修紀錄!E:E,"&gt;="&amp;$M$2,維修紀錄!F:F,"")-SUMIFS(維修紀錄!C:C,維修紀錄!A:A,A162,維修紀錄!E:E,"&lt;"&amp;TODAY(),維修紀錄!E:E,"&lt;"&amp;$M$2,維修紀錄!F:F,""))</f>
        <v/>
      </c>
      <c r="K162" s="6">
        <f>IF(A162="","",COUNTIFS(借用紀錄!B:B,A162,借用紀錄!N:N,"逾期"))</f>
        <v/>
      </c>
    </row>
    <row r="163">
      <c r="A163" s="5" t="n"/>
      <c r="B163" s="5" t="n"/>
      <c r="C163" s="5" t="n"/>
      <c r="D163" s="5" t="n"/>
      <c r="E163" s="5" t="n"/>
      <c r="F163" s="5" t="n"/>
      <c r="G163" s="6">
        <f>IF(A163="","",SUMIFS(借用紀錄!D:D,借用紀錄!B:B,A163,借用紀錄!H:H,"&lt;="&amp;TODAY(),借用紀錄!J:J,""))</f>
        <v/>
      </c>
      <c r="H163" s="6">
        <f>IF(A163="","",SUMIFS(維修紀錄!C:C,維修紀錄!A:A,A163,維修紀錄!D:D,"&lt;="&amp;TODAY(),維修紀錄!F:F,""))</f>
        <v/>
      </c>
      <c r="I163" s="6">
        <f>IF(A163="","",E163-F163-G163-H163)</f>
        <v/>
      </c>
      <c r="J163" s="6">
        <f>IF(A163="","",E163-F163-SUMIFS(借用紀錄!D:D,借用紀錄!B:B,A163,借用紀錄!H:H,"&lt;="&amp;$M$2,借用紀錄!I:I,"&gt;="&amp;$M$2,借用紀錄!J:J,"")-SUMIFS(借用紀錄!D:D,借用紀錄!B:B,A163,借用紀錄!I:I,"&lt;"&amp;TODAY(),借用紀錄!I:I,"&lt;"&amp;$M$2,借用紀錄!J:J,"")-SUMIFS(維修紀錄!C:C,維修紀錄!A:A,A163,維修紀錄!D:D,"&lt;="&amp;$M$2,維修紀錄!E:E,"&gt;="&amp;$M$2,維修紀錄!F:F,"")-SUMIFS(維修紀錄!C:C,維修紀錄!A:A,A163,維修紀錄!E:E,"&lt;"&amp;TODAY(),維修紀錄!E:E,"&lt;"&amp;$M$2,維修紀錄!F:F,""))</f>
        <v/>
      </c>
      <c r="K163" s="6">
        <f>IF(A163="","",COUNTIFS(借用紀錄!B:B,A163,借用紀錄!N:N,"逾期"))</f>
        <v/>
      </c>
    </row>
    <row r="164">
      <c r="A164" s="5" t="n"/>
      <c r="B164" s="5" t="n"/>
      <c r="C164" s="5" t="n"/>
      <c r="D164" s="5" t="n"/>
      <c r="E164" s="5" t="n"/>
      <c r="F164" s="5" t="n"/>
      <c r="G164" s="6">
        <f>IF(A164="","",SUMIFS(借用紀錄!D:D,借用紀錄!B:B,A164,借用紀錄!H:H,"&lt;="&amp;TODAY(),借用紀錄!J:J,""))</f>
        <v/>
      </c>
      <c r="H164" s="6">
        <f>IF(A164="","",SUMIFS(維修紀錄!C:C,維修紀錄!A:A,A164,維修紀錄!D:D,"&lt;="&amp;TODAY(),維修紀錄!F:F,""))</f>
        <v/>
      </c>
      <c r="I164" s="6">
        <f>IF(A164="","",E164-F164-G164-H164)</f>
        <v/>
      </c>
      <c r="J164" s="6">
        <f>IF(A164="","",E164-F164-SUMIFS(借用紀錄!D:D,借用紀錄!B:B,A164,借用紀錄!H:H,"&lt;="&amp;$M$2,借用紀錄!I:I,"&gt;="&amp;$M$2,借用紀錄!J:J,"")-SUMIFS(借用紀錄!D:D,借用紀錄!B:B,A164,借用紀錄!I:I,"&lt;"&amp;TODAY(),借用紀錄!I:I,"&lt;"&amp;$M$2,借用紀錄!J:J,"")-SUMIFS(維修紀錄!C:C,維修紀錄!A:A,A164,維修紀錄!D:D,"&lt;="&amp;$M$2,維修紀錄!E:E,"&gt;="&amp;$M$2,維修紀錄!F:F,"")-SUMIFS(維修紀錄!C:C,維修紀錄!A:A,A164,維修紀錄!E:E,"&lt;"&amp;TODAY(),維修紀錄!E:E,"&lt;"&amp;$M$2,維修紀錄!F:F,""))</f>
        <v/>
      </c>
      <c r="K164" s="6">
        <f>IF(A164="","",COUNTIFS(借用紀錄!B:B,A164,借用紀錄!N:N,"逾期"))</f>
        <v/>
      </c>
    </row>
    <row r="165">
      <c r="A165" s="5" t="n"/>
      <c r="B165" s="5" t="n"/>
      <c r="C165" s="5" t="n"/>
      <c r="D165" s="5" t="n"/>
      <c r="E165" s="5" t="n"/>
      <c r="F165" s="5" t="n"/>
      <c r="G165" s="6">
        <f>IF(A165="","",SUMIFS(借用紀錄!D:D,借用紀錄!B:B,A165,借用紀錄!H:H,"&lt;="&amp;TODAY(),借用紀錄!J:J,""))</f>
        <v/>
      </c>
      <c r="H165" s="6">
        <f>IF(A165="","",SUMIFS(維修紀錄!C:C,維修紀錄!A:A,A165,維修紀錄!D:D,"&lt;="&amp;TODAY(),維修紀錄!F:F,""))</f>
        <v/>
      </c>
      <c r="I165" s="6">
        <f>IF(A165="","",E165-F165-G165-H165)</f>
        <v/>
      </c>
      <c r="J165" s="6">
        <f>IF(A165="","",E165-F165-SUMIFS(借用紀錄!D:D,借用紀錄!B:B,A165,借用紀錄!H:H,"&lt;="&amp;$M$2,借用紀錄!I:I,"&gt;="&amp;$M$2,借用紀錄!J:J,"")-SUMIFS(借用紀錄!D:D,借用紀錄!B:B,A165,借用紀錄!I:I,"&lt;"&amp;TODAY(),借用紀錄!I:I,"&lt;"&amp;$M$2,借用紀錄!J:J,"")-SUMIFS(維修紀錄!C:C,維修紀錄!A:A,A165,維修紀錄!D:D,"&lt;="&amp;$M$2,維修紀錄!E:E,"&gt;="&amp;$M$2,維修紀錄!F:F,"")-SUMIFS(維修紀錄!C:C,維修紀錄!A:A,A165,維修紀錄!E:E,"&lt;"&amp;TODAY(),維修紀錄!E:E,"&lt;"&amp;$M$2,維修紀錄!F:F,""))</f>
        <v/>
      </c>
      <c r="K165" s="6">
        <f>IF(A165="","",COUNTIFS(借用紀錄!B:B,A165,借用紀錄!N:N,"逾期"))</f>
        <v/>
      </c>
    </row>
    <row r="166">
      <c r="A166" s="5" t="n"/>
      <c r="B166" s="5" t="n"/>
      <c r="C166" s="5" t="n"/>
      <c r="D166" s="5" t="n"/>
      <c r="E166" s="5" t="n"/>
      <c r="F166" s="5" t="n"/>
      <c r="G166" s="6">
        <f>IF(A166="","",SUMIFS(借用紀錄!D:D,借用紀錄!B:B,A166,借用紀錄!H:H,"&lt;="&amp;TODAY(),借用紀錄!J:J,""))</f>
        <v/>
      </c>
      <c r="H166" s="6">
        <f>IF(A166="","",SUMIFS(維修紀錄!C:C,維修紀錄!A:A,A166,維修紀錄!D:D,"&lt;="&amp;TODAY(),維修紀錄!F:F,""))</f>
        <v/>
      </c>
      <c r="I166" s="6">
        <f>IF(A166="","",E166-F166-G166-H166)</f>
        <v/>
      </c>
      <c r="J166" s="6">
        <f>IF(A166="","",E166-F166-SUMIFS(借用紀錄!D:D,借用紀錄!B:B,A166,借用紀錄!H:H,"&lt;="&amp;$M$2,借用紀錄!I:I,"&gt;="&amp;$M$2,借用紀錄!J:J,"")-SUMIFS(借用紀錄!D:D,借用紀錄!B:B,A166,借用紀錄!I:I,"&lt;"&amp;TODAY(),借用紀錄!I:I,"&lt;"&amp;$M$2,借用紀錄!J:J,"")-SUMIFS(維修紀錄!C:C,維修紀錄!A:A,A166,維修紀錄!D:D,"&lt;="&amp;$M$2,維修紀錄!E:E,"&gt;="&amp;$M$2,維修紀錄!F:F,"")-SUMIFS(維修紀錄!C:C,維修紀錄!A:A,A166,維修紀錄!E:E,"&lt;"&amp;TODAY(),維修紀錄!E:E,"&lt;"&amp;$M$2,維修紀錄!F:F,""))</f>
        <v/>
      </c>
      <c r="K166" s="6">
        <f>IF(A166="","",COUNTIFS(借用紀錄!B:B,A166,借用紀錄!N:N,"逾期"))</f>
        <v/>
      </c>
    </row>
    <row r="167">
      <c r="A167" s="5" t="n"/>
      <c r="B167" s="5" t="n"/>
      <c r="C167" s="5" t="n"/>
      <c r="D167" s="5" t="n"/>
      <c r="E167" s="5" t="n"/>
      <c r="F167" s="5" t="n"/>
      <c r="G167" s="6">
        <f>IF(A167="","",SUMIFS(借用紀錄!D:D,借用紀錄!B:B,A167,借用紀錄!H:H,"&lt;="&amp;TODAY(),借用紀錄!J:J,""))</f>
        <v/>
      </c>
      <c r="H167" s="6">
        <f>IF(A167="","",SUMIFS(維修紀錄!C:C,維修紀錄!A:A,A167,維修紀錄!D:D,"&lt;="&amp;TODAY(),維修紀錄!F:F,""))</f>
        <v/>
      </c>
      <c r="I167" s="6">
        <f>IF(A167="","",E167-F167-G167-H167)</f>
        <v/>
      </c>
      <c r="J167" s="6">
        <f>IF(A167="","",E167-F167-SUMIFS(借用紀錄!D:D,借用紀錄!B:B,A167,借用紀錄!H:H,"&lt;="&amp;$M$2,借用紀錄!I:I,"&gt;="&amp;$M$2,借用紀錄!J:J,"")-SUMIFS(借用紀錄!D:D,借用紀錄!B:B,A167,借用紀錄!I:I,"&lt;"&amp;TODAY(),借用紀錄!I:I,"&lt;"&amp;$M$2,借用紀錄!J:J,"")-SUMIFS(維修紀錄!C:C,維修紀錄!A:A,A167,維修紀錄!D:D,"&lt;="&amp;$M$2,維修紀錄!E:E,"&gt;="&amp;$M$2,維修紀錄!F:F,"")-SUMIFS(維修紀錄!C:C,維修紀錄!A:A,A167,維修紀錄!E:E,"&lt;"&amp;TODAY(),維修紀錄!E:E,"&lt;"&amp;$M$2,維修紀錄!F:F,""))</f>
        <v/>
      </c>
      <c r="K167" s="6">
        <f>IF(A167="","",COUNTIFS(借用紀錄!B:B,A167,借用紀錄!N:N,"逾期"))</f>
        <v/>
      </c>
    </row>
    <row r="168">
      <c r="A168" s="5" t="n"/>
      <c r="B168" s="5" t="n"/>
      <c r="C168" s="5" t="n"/>
      <c r="D168" s="5" t="n"/>
      <c r="E168" s="5" t="n"/>
      <c r="F168" s="5" t="n"/>
      <c r="G168" s="6">
        <f>IF(A168="","",SUMIFS(借用紀錄!D:D,借用紀錄!B:B,A168,借用紀錄!H:H,"&lt;="&amp;TODAY(),借用紀錄!J:J,""))</f>
        <v/>
      </c>
      <c r="H168" s="6">
        <f>IF(A168="","",SUMIFS(維修紀錄!C:C,維修紀錄!A:A,A168,維修紀錄!D:D,"&lt;="&amp;TODAY(),維修紀錄!F:F,""))</f>
        <v/>
      </c>
      <c r="I168" s="6">
        <f>IF(A168="","",E168-F168-G168-H168)</f>
        <v/>
      </c>
      <c r="J168" s="6">
        <f>IF(A168="","",E168-F168-SUMIFS(借用紀錄!D:D,借用紀錄!B:B,A168,借用紀錄!H:H,"&lt;="&amp;$M$2,借用紀錄!I:I,"&gt;="&amp;$M$2,借用紀錄!J:J,"")-SUMIFS(借用紀錄!D:D,借用紀錄!B:B,A168,借用紀錄!I:I,"&lt;"&amp;TODAY(),借用紀錄!I:I,"&lt;"&amp;$M$2,借用紀錄!J:J,"")-SUMIFS(維修紀錄!C:C,維修紀錄!A:A,A168,維修紀錄!D:D,"&lt;="&amp;$M$2,維修紀錄!E:E,"&gt;="&amp;$M$2,維修紀錄!F:F,"")-SUMIFS(維修紀錄!C:C,維修紀錄!A:A,A168,維修紀錄!E:E,"&lt;"&amp;TODAY(),維修紀錄!E:E,"&lt;"&amp;$M$2,維修紀錄!F:F,""))</f>
        <v/>
      </c>
      <c r="K168" s="6">
        <f>IF(A168="","",COUNTIFS(借用紀錄!B:B,A168,借用紀錄!N:N,"逾期"))</f>
        <v/>
      </c>
    </row>
    <row r="169">
      <c r="A169" s="5" t="n"/>
      <c r="B169" s="5" t="n"/>
      <c r="C169" s="5" t="n"/>
      <c r="D169" s="5" t="n"/>
      <c r="E169" s="5" t="n"/>
      <c r="F169" s="5" t="n"/>
      <c r="G169" s="6">
        <f>IF(A169="","",SUMIFS(借用紀錄!D:D,借用紀錄!B:B,A169,借用紀錄!H:H,"&lt;="&amp;TODAY(),借用紀錄!J:J,""))</f>
        <v/>
      </c>
      <c r="H169" s="6">
        <f>IF(A169="","",SUMIFS(維修紀錄!C:C,維修紀錄!A:A,A169,維修紀錄!D:D,"&lt;="&amp;TODAY(),維修紀錄!F:F,""))</f>
        <v/>
      </c>
      <c r="I169" s="6">
        <f>IF(A169="","",E169-F169-G169-H169)</f>
        <v/>
      </c>
      <c r="J169" s="6">
        <f>IF(A169="","",E169-F169-SUMIFS(借用紀錄!D:D,借用紀錄!B:B,A169,借用紀錄!H:H,"&lt;="&amp;$M$2,借用紀錄!I:I,"&gt;="&amp;$M$2,借用紀錄!J:J,"")-SUMIFS(借用紀錄!D:D,借用紀錄!B:B,A169,借用紀錄!I:I,"&lt;"&amp;TODAY(),借用紀錄!I:I,"&lt;"&amp;$M$2,借用紀錄!J:J,"")-SUMIFS(維修紀錄!C:C,維修紀錄!A:A,A169,維修紀錄!D:D,"&lt;="&amp;$M$2,維修紀錄!E:E,"&gt;="&amp;$M$2,維修紀錄!F:F,"")-SUMIFS(維修紀錄!C:C,維修紀錄!A:A,A169,維修紀錄!E:E,"&lt;"&amp;TODAY(),維修紀錄!E:E,"&lt;"&amp;$M$2,維修紀錄!F:F,""))</f>
        <v/>
      </c>
      <c r="K169" s="6">
        <f>IF(A169="","",COUNTIFS(借用紀錄!B:B,A169,借用紀錄!N:N,"逾期"))</f>
        <v/>
      </c>
    </row>
    <row r="170">
      <c r="A170" s="5" t="n"/>
      <c r="B170" s="5" t="n"/>
      <c r="C170" s="5" t="n"/>
      <c r="D170" s="5" t="n"/>
      <c r="E170" s="5" t="n"/>
      <c r="F170" s="5" t="n"/>
      <c r="G170" s="6">
        <f>IF(A170="","",SUMIFS(借用紀錄!D:D,借用紀錄!B:B,A170,借用紀錄!H:H,"&lt;="&amp;TODAY(),借用紀錄!J:J,""))</f>
        <v/>
      </c>
      <c r="H170" s="6">
        <f>IF(A170="","",SUMIFS(維修紀錄!C:C,維修紀錄!A:A,A170,維修紀錄!D:D,"&lt;="&amp;TODAY(),維修紀錄!F:F,""))</f>
        <v/>
      </c>
      <c r="I170" s="6">
        <f>IF(A170="","",E170-F170-G170-H170)</f>
        <v/>
      </c>
      <c r="J170" s="6">
        <f>IF(A170="","",E170-F170-SUMIFS(借用紀錄!D:D,借用紀錄!B:B,A170,借用紀錄!H:H,"&lt;="&amp;$M$2,借用紀錄!I:I,"&gt;="&amp;$M$2,借用紀錄!J:J,"")-SUMIFS(借用紀錄!D:D,借用紀錄!B:B,A170,借用紀錄!I:I,"&lt;"&amp;TODAY(),借用紀錄!I:I,"&lt;"&amp;$M$2,借用紀錄!J:J,"")-SUMIFS(維修紀錄!C:C,維修紀錄!A:A,A170,維修紀錄!D:D,"&lt;="&amp;$M$2,維修紀錄!E:E,"&gt;="&amp;$M$2,維修紀錄!F:F,"")-SUMIFS(維修紀錄!C:C,維修紀錄!A:A,A170,維修紀錄!E:E,"&lt;"&amp;TODAY(),維修紀錄!E:E,"&lt;"&amp;$M$2,維修紀錄!F:F,""))</f>
        <v/>
      </c>
      <c r="K170" s="6">
        <f>IF(A170="","",COUNTIFS(借用紀錄!B:B,A170,借用紀錄!N:N,"逾期"))</f>
        <v/>
      </c>
    </row>
    <row r="171">
      <c r="A171" s="5" t="n"/>
      <c r="B171" s="5" t="n"/>
      <c r="C171" s="5" t="n"/>
      <c r="D171" s="5" t="n"/>
      <c r="E171" s="5" t="n"/>
      <c r="F171" s="5" t="n"/>
      <c r="G171" s="6">
        <f>IF(A171="","",SUMIFS(借用紀錄!D:D,借用紀錄!B:B,A171,借用紀錄!H:H,"&lt;="&amp;TODAY(),借用紀錄!J:J,""))</f>
        <v/>
      </c>
      <c r="H171" s="6">
        <f>IF(A171="","",SUMIFS(維修紀錄!C:C,維修紀錄!A:A,A171,維修紀錄!D:D,"&lt;="&amp;TODAY(),維修紀錄!F:F,""))</f>
        <v/>
      </c>
      <c r="I171" s="6">
        <f>IF(A171="","",E171-F171-G171-H171)</f>
        <v/>
      </c>
      <c r="J171" s="6">
        <f>IF(A171="","",E171-F171-SUMIFS(借用紀錄!D:D,借用紀錄!B:B,A171,借用紀錄!H:H,"&lt;="&amp;$M$2,借用紀錄!I:I,"&gt;="&amp;$M$2,借用紀錄!J:J,"")-SUMIFS(借用紀錄!D:D,借用紀錄!B:B,A171,借用紀錄!I:I,"&lt;"&amp;TODAY(),借用紀錄!I:I,"&lt;"&amp;$M$2,借用紀錄!J:J,"")-SUMIFS(維修紀錄!C:C,維修紀錄!A:A,A171,維修紀錄!D:D,"&lt;="&amp;$M$2,維修紀錄!E:E,"&gt;="&amp;$M$2,維修紀錄!F:F,"")-SUMIFS(維修紀錄!C:C,維修紀錄!A:A,A171,維修紀錄!E:E,"&lt;"&amp;TODAY(),維修紀錄!E:E,"&lt;"&amp;$M$2,維修紀錄!F:F,""))</f>
        <v/>
      </c>
      <c r="K171" s="6">
        <f>IF(A171="","",COUNTIFS(借用紀錄!B:B,A171,借用紀錄!N:N,"逾期"))</f>
        <v/>
      </c>
    </row>
    <row r="172">
      <c r="A172" s="5" t="n"/>
      <c r="B172" s="5" t="n"/>
      <c r="C172" s="5" t="n"/>
      <c r="D172" s="5" t="n"/>
      <c r="E172" s="5" t="n"/>
      <c r="F172" s="5" t="n"/>
      <c r="G172" s="6">
        <f>IF(A172="","",SUMIFS(借用紀錄!D:D,借用紀錄!B:B,A172,借用紀錄!H:H,"&lt;="&amp;TODAY(),借用紀錄!J:J,""))</f>
        <v/>
      </c>
      <c r="H172" s="6">
        <f>IF(A172="","",SUMIFS(維修紀錄!C:C,維修紀錄!A:A,A172,維修紀錄!D:D,"&lt;="&amp;TODAY(),維修紀錄!F:F,""))</f>
        <v/>
      </c>
      <c r="I172" s="6">
        <f>IF(A172="","",E172-F172-G172-H172)</f>
        <v/>
      </c>
      <c r="J172" s="6">
        <f>IF(A172="","",E172-F172-SUMIFS(借用紀錄!D:D,借用紀錄!B:B,A172,借用紀錄!H:H,"&lt;="&amp;$M$2,借用紀錄!I:I,"&gt;="&amp;$M$2,借用紀錄!J:J,"")-SUMIFS(借用紀錄!D:D,借用紀錄!B:B,A172,借用紀錄!I:I,"&lt;"&amp;TODAY(),借用紀錄!I:I,"&lt;"&amp;$M$2,借用紀錄!J:J,"")-SUMIFS(維修紀錄!C:C,維修紀錄!A:A,A172,維修紀錄!D:D,"&lt;="&amp;$M$2,維修紀錄!E:E,"&gt;="&amp;$M$2,維修紀錄!F:F,"")-SUMIFS(維修紀錄!C:C,維修紀錄!A:A,A172,維修紀錄!E:E,"&lt;"&amp;TODAY(),維修紀錄!E:E,"&lt;"&amp;$M$2,維修紀錄!F:F,""))</f>
        <v/>
      </c>
      <c r="K172" s="6">
        <f>IF(A172="","",COUNTIFS(借用紀錄!B:B,A172,借用紀錄!N:N,"逾期"))</f>
        <v/>
      </c>
    </row>
    <row r="173">
      <c r="A173" s="5" t="n"/>
      <c r="B173" s="5" t="n"/>
      <c r="C173" s="5" t="n"/>
      <c r="D173" s="5" t="n"/>
      <c r="E173" s="5" t="n"/>
      <c r="F173" s="5" t="n"/>
      <c r="G173" s="6">
        <f>IF(A173="","",SUMIFS(借用紀錄!D:D,借用紀錄!B:B,A173,借用紀錄!H:H,"&lt;="&amp;TODAY(),借用紀錄!J:J,""))</f>
        <v/>
      </c>
      <c r="H173" s="6">
        <f>IF(A173="","",SUMIFS(維修紀錄!C:C,維修紀錄!A:A,A173,維修紀錄!D:D,"&lt;="&amp;TODAY(),維修紀錄!F:F,""))</f>
        <v/>
      </c>
      <c r="I173" s="6">
        <f>IF(A173="","",E173-F173-G173-H173)</f>
        <v/>
      </c>
      <c r="J173" s="6">
        <f>IF(A173="","",E173-F173-SUMIFS(借用紀錄!D:D,借用紀錄!B:B,A173,借用紀錄!H:H,"&lt;="&amp;$M$2,借用紀錄!I:I,"&gt;="&amp;$M$2,借用紀錄!J:J,"")-SUMIFS(借用紀錄!D:D,借用紀錄!B:B,A173,借用紀錄!I:I,"&lt;"&amp;TODAY(),借用紀錄!I:I,"&lt;"&amp;$M$2,借用紀錄!J:J,"")-SUMIFS(維修紀錄!C:C,維修紀錄!A:A,A173,維修紀錄!D:D,"&lt;="&amp;$M$2,維修紀錄!E:E,"&gt;="&amp;$M$2,維修紀錄!F:F,"")-SUMIFS(維修紀錄!C:C,維修紀錄!A:A,A173,維修紀錄!E:E,"&lt;"&amp;TODAY(),維修紀錄!E:E,"&lt;"&amp;$M$2,維修紀錄!F:F,""))</f>
        <v/>
      </c>
      <c r="K173" s="6">
        <f>IF(A173="","",COUNTIFS(借用紀錄!B:B,A173,借用紀錄!N:N,"逾期"))</f>
        <v/>
      </c>
    </row>
    <row r="174">
      <c r="A174" s="5" t="n"/>
      <c r="B174" s="5" t="n"/>
      <c r="C174" s="5" t="n"/>
      <c r="D174" s="5" t="n"/>
      <c r="E174" s="5" t="n"/>
      <c r="F174" s="5" t="n"/>
      <c r="G174" s="6">
        <f>IF(A174="","",SUMIFS(借用紀錄!D:D,借用紀錄!B:B,A174,借用紀錄!H:H,"&lt;="&amp;TODAY(),借用紀錄!J:J,""))</f>
        <v/>
      </c>
      <c r="H174" s="6">
        <f>IF(A174="","",SUMIFS(維修紀錄!C:C,維修紀錄!A:A,A174,維修紀錄!D:D,"&lt;="&amp;TODAY(),維修紀錄!F:F,""))</f>
        <v/>
      </c>
      <c r="I174" s="6">
        <f>IF(A174="","",E174-F174-G174-H174)</f>
        <v/>
      </c>
      <c r="J174" s="6">
        <f>IF(A174="","",E174-F174-SUMIFS(借用紀錄!D:D,借用紀錄!B:B,A174,借用紀錄!H:H,"&lt;="&amp;$M$2,借用紀錄!I:I,"&gt;="&amp;$M$2,借用紀錄!J:J,"")-SUMIFS(借用紀錄!D:D,借用紀錄!B:B,A174,借用紀錄!I:I,"&lt;"&amp;TODAY(),借用紀錄!I:I,"&lt;"&amp;$M$2,借用紀錄!J:J,"")-SUMIFS(維修紀錄!C:C,維修紀錄!A:A,A174,維修紀錄!D:D,"&lt;="&amp;$M$2,維修紀錄!E:E,"&gt;="&amp;$M$2,維修紀錄!F:F,"")-SUMIFS(維修紀錄!C:C,維修紀錄!A:A,A174,維修紀錄!E:E,"&lt;"&amp;TODAY(),維修紀錄!E:E,"&lt;"&amp;$M$2,維修紀錄!F:F,""))</f>
        <v/>
      </c>
      <c r="K174" s="6">
        <f>IF(A174="","",COUNTIFS(借用紀錄!B:B,A174,借用紀錄!N:N,"逾期"))</f>
        <v/>
      </c>
    </row>
    <row r="175">
      <c r="A175" s="5" t="n"/>
      <c r="B175" s="5" t="n"/>
      <c r="C175" s="5" t="n"/>
      <c r="D175" s="5" t="n"/>
      <c r="E175" s="5" t="n"/>
      <c r="F175" s="5" t="n"/>
      <c r="G175" s="6">
        <f>IF(A175="","",SUMIFS(借用紀錄!D:D,借用紀錄!B:B,A175,借用紀錄!H:H,"&lt;="&amp;TODAY(),借用紀錄!J:J,""))</f>
        <v/>
      </c>
      <c r="H175" s="6">
        <f>IF(A175="","",SUMIFS(維修紀錄!C:C,維修紀錄!A:A,A175,維修紀錄!D:D,"&lt;="&amp;TODAY(),維修紀錄!F:F,""))</f>
        <v/>
      </c>
      <c r="I175" s="6">
        <f>IF(A175="","",E175-F175-G175-H175)</f>
        <v/>
      </c>
      <c r="J175" s="6">
        <f>IF(A175="","",E175-F175-SUMIFS(借用紀錄!D:D,借用紀錄!B:B,A175,借用紀錄!H:H,"&lt;="&amp;$M$2,借用紀錄!I:I,"&gt;="&amp;$M$2,借用紀錄!J:J,"")-SUMIFS(借用紀錄!D:D,借用紀錄!B:B,A175,借用紀錄!I:I,"&lt;"&amp;TODAY(),借用紀錄!I:I,"&lt;"&amp;$M$2,借用紀錄!J:J,"")-SUMIFS(維修紀錄!C:C,維修紀錄!A:A,A175,維修紀錄!D:D,"&lt;="&amp;$M$2,維修紀錄!E:E,"&gt;="&amp;$M$2,維修紀錄!F:F,"")-SUMIFS(維修紀錄!C:C,維修紀錄!A:A,A175,維修紀錄!E:E,"&lt;"&amp;TODAY(),維修紀錄!E:E,"&lt;"&amp;$M$2,維修紀錄!F:F,""))</f>
        <v/>
      </c>
      <c r="K175" s="6">
        <f>IF(A175="","",COUNTIFS(借用紀錄!B:B,A175,借用紀錄!N:N,"逾期"))</f>
        <v/>
      </c>
    </row>
    <row r="176">
      <c r="A176" s="5" t="n"/>
      <c r="B176" s="5" t="n"/>
      <c r="C176" s="5" t="n"/>
      <c r="D176" s="5" t="n"/>
      <c r="E176" s="5" t="n"/>
      <c r="F176" s="5" t="n"/>
      <c r="G176" s="6">
        <f>IF(A176="","",SUMIFS(借用紀錄!D:D,借用紀錄!B:B,A176,借用紀錄!H:H,"&lt;="&amp;TODAY(),借用紀錄!J:J,""))</f>
        <v/>
      </c>
      <c r="H176" s="6">
        <f>IF(A176="","",SUMIFS(維修紀錄!C:C,維修紀錄!A:A,A176,維修紀錄!D:D,"&lt;="&amp;TODAY(),維修紀錄!F:F,""))</f>
        <v/>
      </c>
      <c r="I176" s="6">
        <f>IF(A176="","",E176-F176-G176-H176)</f>
        <v/>
      </c>
      <c r="J176" s="6">
        <f>IF(A176="","",E176-F176-SUMIFS(借用紀錄!D:D,借用紀錄!B:B,A176,借用紀錄!H:H,"&lt;="&amp;$M$2,借用紀錄!I:I,"&gt;="&amp;$M$2,借用紀錄!J:J,"")-SUMIFS(借用紀錄!D:D,借用紀錄!B:B,A176,借用紀錄!I:I,"&lt;"&amp;TODAY(),借用紀錄!I:I,"&lt;"&amp;$M$2,借用紀錄!J:J,"")-SUMIFS(維修紀錄!C:C,維修紀錄!A:A,A176,維修紀錄!D:D,"&lt;="&amp;$M$2,維修紀錄!E:E,"&gt;="&amp;$M$2,維修紀錄!F:F,"")-SUMIFS(維修紀錄!C:C,維修紀錄!A:A,A176,維修紀錄!E:E,"&lt;"&amp;TODAY(),維修紀錄!E:E,"&lt;"&amp;$M$2,維修紀錄!F:F,""))</f>
        <v/>
      </c>
      <c r="K176" s="6">
        <f>IF(A176="","",COUNTIFS(借用紀錄!B:B,A176,借用紀錄!N:N,"逾期"))</f>
        <v/>
      </c>
    </row>
    <row r="177">
      <c r="A177" s="5" t="n"/>
      <c r="B177" s="5" t="n"/>
      <c r="C177" s="5" t="n"/>
      <c r="D177" s="5" t="n"/>
      <c r="E177" s="5" t="n"/>
      <c r="F177" s="5" t="n"/>
      <c r="G177" s="6">
        <f>IF(A177="","",SUMIFS(借用紀錄!D:D,借用紀錄!B:B,A177,借用紀錄!H:H,"&lt;="&amp;TODAY(),借用紀錄!J:J,""))</f>
        <v/>
      </c>
      <c r="H177" s="6">
        <f>IF(A177="","",SUMIFS(維修紀錄!C:C,維修紀錄!A:A,A177,維修紀錄!D:D,"&lt;="&amp;TODAY(),維修紀錄!F:F,""))</f>
        <v/>
      </c>
      <c r="I177" s="6">
        <f>IF(A177="","",E177-F177-G177-H177)</f>
        <v/>
      </c>
      <c r="J177" s="6">
        <f>IF(A177="","",E177-F177-SUMIFS(借用紀錄!D:D,借用紀錄!B:B,A177,借用紀錄!H:H,"&lt;="&amp;$M$2,借用紀錄!I:I,"&gt;="&amp;$M$2,借用紀錄!J:J,"")-SUMIFS(借用紀錄!D:D,借用紀錄!B:B,A177,借用紀錄!I:I,"&lt;"&amp;TODAY(),借用紀錄!I:I,"&lt;"&amp;$M$2,借用紀錄!J:J,"")-SUMIFS(維修紀錄!C:C,維修紀錄!A:A,A177,維修紀錄!D:D,"&lt;="&amp;$M$2,維修紀錄!E:E,"&gt;="&amp;$M$2,維修紀錄!F:F,"")-SUMIFS(維修紀錄!C:C,維修紀錄!A:A,A177,維修紀錄!E:E,"&lt;"&amp;TODAY(),維修紀錄!E:E,"&lt;"&amp;$M$2,維修紀錄!F:F,""))</f>
        <v/>
      </c>
      <c r="K177" s="6">
        <f>IF(A177="","",COUNTIFS(借用紀錄!B:B,A177,借用紀錄!N:N,"逾期"))</f>
        <v/>
      </c>
    </row>
    <row r="178">
      <c r="A178" s="5" t="n"/>
      <c r="B178" s="5" t="n"/>
      <c r="C178" s="5" t="n"/>
      <c r="D178" s="5" t="n"/>
      <c r="E178" s="5" t="n"/>
      <c r="F178" s="5" t="n"/>
      <c r="G178" s="6">
        <f>IF(A178="","",SUMIFS(借用紀錄!D:D,借用紀錄!B:B,A178,借用紀錄!H:H,"&lt;="&amp;TODAY(),借用紀錄!J:J,""))</f>
        <v/>
      </c>
      <c r="H178" s="6">
        <f>IF(A178="","",SUMIFS(維修紀錄!C:C,維修紀錄!A:A,A178,維修紀錄!D:D,"&lt;="&amp;TODAY(),維修紀錄!F:F,""))</f>
        <v/>
      </c>
      <c r="I178" s="6">
        <f>IF(A178="","",E178-F178-G178-H178)</f>
        <v/>
      </c>
      <c r="J178" s="6">
        <f>IF(A178="","",E178-F178-SUMIFS(借用紀錄!D:D,借用紀錄!B:B,A178,借用紀錄!H:H,"&lt;="&amp;$M$2,借用紀錄!I:I,"&gt;="&amp;$M$2,借用紀錄!J:J,"")-SUMIFS(借用紀錄!D:D,借用紀錄!B:B,A178,借用紀錄!I:I,"&lt;"&amp;TODAY(),借用紀錄!I:I,"&lt;"&amp;$M$2,借用紀錄!J:J,"")-SUMIFS(維修紀錄!C:C,維修紀錄!A:A,A178,維修紀錄!D:D,"&lt;="&amp;$M$2,維修紀錄!E:E,"&gt;="&amp;$M$2,維修紀錄!F:F,"")-SUMIFS(維修紀錄!C:C,維修紀錄!A:A,A178,維修紀錄!E:E,"&lt;"&amp;TODAY(),維修紀錄!E:E,"&lt;"&amp;$M$2,維修紀錄!F:F,""))</f>
        <v/>
      </c>
      <c r="K178" s="6">
        <f>IF(A178="","",COUNTIFS(借用紀錄!B:B,A178,借用紀錄!N:N,"逾期"))</f>
        <v/>
      </c>
    </row>
    <row r="179">
      <c r="A179" s="5" t="n"/>
      <c r="B179" s="5" t="n"/>
      <c r="C179" s="5" t="n"/>
      <c r="D179" s="5" t="n"/>
      <c r="E179" s="5" t="n"/>
      <c r="F179" s="5" t="n"/>
      <c r="G179" s="6">
        <f>IF(A179="","",SUMIFS(借用紀錄!D:D,借用紀錄!B:B,A179,借用紀錄!H:H,"&lt;="&amp;TODAY(),借用紀錄!J:J,""))</f>
        <v/>
      </c>
      <c r="H179" s="6">
        <f>IF(A179="","",SUMIFS(維修紀錄!C:C,維修紀錄!A:A,A179,維修紀錄!D:D,"&lt;="&amp;TODAY(),維修紀錄!F:F,""))</f>
        <v/>
      </c>
      <c r="I179" s="6">
        <f>IF(A179="","",E179-F179-G179-H179)</f>
        <v/>
      </c>
      <c r="J179" s="6">
        <f>IF(A179="","",E179-F179-SUMIFS(借用紀錄!D:D,借用紀錄!B:B,A179,借用紀錄!H:H,"&lt;="&amp;$M$2,借用紀錄!I:I,"&gt;="&amp;$M$2,借用紀錄!J:J,"")-SUMIFS(借用紀錄!D:D,借用紀錄!B:B,A179,借用紀錄!I:I,"&lt;"&amp;TODAY(),借用紀錄!I:I,"&lt;"&amp;$M$2,借用紀錄!J:J,"")-SUMIFS(維修紀錄!C:C,維修紀錄!A:A,A179,維修紀錄!D:D,"&lt;="&amp;$M$2,維修紀錄!E:E,"&gt;="&amp;$M$2,維修紀錄!F:F,"")-SUMIFS(維修紀錄!C:C,維修紀錄!A:A,A179,維修紀錄!E:E,"&lt;"&amp;TODAY(),維修紀錄!E:E,"&lt;"&amp;$M$2,維修紀錄!F:F,""))</f>
        <v/>
      </c>
      <c r="K179" s="6">
        <f>IF(A179="","",COUNTIFS(借用紀錄!B:B,A179,借用紀錄!N:N,"逾期"))</f>
        <v/>
      </c>
    </row>
    <row r="180">
      <c r="A180" s="5" t="n"/>
      <c r="B180" s="5" t="n"/>
      <c r="C180" s="5" t="n"/>
      <c r="D180" s="5" t="n"/>
      <c r="E180" s="5" t="n"/>
      <c r="F180" s="5" t="n"/>
      <c r="G180" s="6">
        <f>IF(A180="","",SUMIFS(借用紀錄!D:D,借用紀錄!B:B,A180,借用紀錄!H:H,"&lt;="&amp;TODAY(),借用紀錄!J:J,""))</f>
        <v/>
      </c>
      <c r="H180" s="6">
        <f>IF(A180="","",SUMIFS(維修紀錄!C:C,維修紀錄!A:A,A180,維修紀錄!D:D,"&lt;="&amp;TODAY(),維修紀錄!F:F,""))</f>
        <v/>
      </c>
      <c r="I180" s="6">
        <f>IF(A180="","",E180-F180-G180-H180)</f>
        <v/>
      </c>
      <c r="J180" s="6">
        <f>IF(A180="","",E180-F180-SUMIFS(借用紀錄!D:D,借用紀錄!B:B,A180,借用紀錄!H:H,"&lt;="&amp;$M$2,借用紀錄!I:I,"&gt;="&amp;$M$2,借用紀錄!J:J,"")-SUMIFS(借用紀錄!D:D,借用紀錄!B:B,A180,借用紀錄!I:I,"&lt;"&amp;TODAY(),借用紀錄!I:I,"&lt;"&amp;$M$2,借用紀錄!J:J,"")-SUMIFS(維修紀錄!C:C,維修紀錄!A:A,A180,維修紀錄!D:D,"&lt;="&amp;$M$2,維修紀錄!E:E,"&gt;="&amp;$M$2,維修紀錄!F:F,"")-SUMIFS(維修紀錄!C:C,維修紀錄!A:A,A180,維修紀錄!E:E,"&lt;"&amp;TODAY(),維修紀錄!E:E,"&lt;"&amp;$M$2,維修紀錄!F:F,""))</f>
        <v/>
      </c>
      <c r="K180" s="6">
        <f>IF(A180="","",COUNTIFS(借用紀錄!B:B,A180,借用紀錄!N:N,"逾期"))</f>
        <v/>
      </c>
    </row>
    <row r="181">
      <c r="A181" s="5" t="n"/>
      <c r="B181" s="5" t="n"/>
      <c r="C181" s="5" t="n"/>
      <c r="D181" s="5" t="n"/>
      <c r="E181" s="5" t="n"/>
      <c r="F181" s="5" t="n"/>
      <c r="G181" s="6">
        <f>IF(A181="","",SUMIFS(借用紀錄!D:D,借用紀錄!B:B,A181,借用紀錄!H:H,"&lt;="&amp;TODAY(),借用紀錄!J:J,""))</f>
        <v/>
      </c>
      <c r="H181" s="6">
        <f>IF(A181="","",SUMIFS(維修紀錄!C:C,維修紀錄!A:A,A181,維修紀錄!D:D,"&lt;="&amp;TODAY(),維修紀錄!F:F,""))</f>
        <v/>
      </c>
      <c r="I181" s="6">
        <f>IF(A181="","",E181-F181-G181-H181)</f>
        <v/>
      </c>
      <c r="J181" s="6">
        <f>IF(A181="","",E181-F181-SUMIFS(借用紀錄!D:D,借用紀錄!B:B,A181,借用紀錄!H:H,"&lt;="&amp;$M$2,借用紀錄!I:I,"&gt;="&amp;$M$2,借用紀錄!J:J,"")-SUMIFS(借用紀錄!D:D,借用紀錄!B:B,A181,借用紀錄!I:I,"&lt;"&amp;TODAY(),借用紀錄!I:I,"&lt;"&amp;$M$2,借用紀錄!J:J,"")-SUMIFS(維修紀錄!C:C,維修紀錄!A:A,A181,維修紀錄!D:D,"&lt;="&amp;$M$2,維修紀錄!E:E,"&gt;="&amp;$M$2,維修紀錄!F:F,"")-SUMIFS(維修紀錄!C:C,維修紀錄!A:A,A181,維修紀錄!E:E,"&lt;"&amp;TODAY(),維修紀錄!E:E,"&lt;"&amp;$M$2,維修紀錄!F:F,""))</f>
        <v/>
      </c>
      <c r="K181" s="6">
        <f>IF(A181="","",COUNTIFS(借用紀錄!B:B,A181,借用紀錄!N:N,"逾期"))</f>
        <v/>
      </c>
    </row>
    <row r="182">
      <c r="A182" s="5" t="n"/>
      <c r="B182" s="5" t="n"/>
      <c r="C182" s="5" t="n"/>
      <c r="D182" s="5" t="n"/>
      <c r="E182" s="5" t="n"/>
      <c r="F182" s="5" t="n"/>
      <c r="G182" s="6">
        <f>IF(A182="","",SUMIFS(借用紀錄!D:D,借用紀錄!B:B,A182,借用紀錄!H:H,"&lt;="&amp;TODAY(),借用紀錄!J:J,""))</f>
        <v/>
      </c>
      <c r="H182" s="6">
        <f>IF(A182="","",SUMIFS(維修紀錄!C:C,維修紀錄!A:A,A182,維修紀錄!D:D,"&lt;="&amp;TODAY(),維修紀錄!F:F,""))</f>
        <v/>
      </c>
      <c r="I182" s="6">
        <f>IF(A182="","",E182-F182-G182-H182)</f>
        <v/>
      </c>
      <c r="J182" s="6">
        <f>IF(A182="","",E182-F182-SUMIFS(借用紀錄!D:D,借用紀錄!B:B,A182,借用紀錄!H:H,"&lt;="&amp;$M$2,借用紀錄!I:I,"&gt;="&amp;$M$2,借用紀錄!J:J,"")-SUMIFS(借用紀錄!D:D,借用紀錄!B:B,A182,借用紀錄!I:I,"&lt;"&amp;TODAY(),借用紀錄!I:I,"&lt;"&amp;$M$2,借用紀錄!J:J,"")-SUMIFS(維修紀錄!C:C,維修紀錄!A:A,A182,維修紀錄!D:D,"&lt;="&amp;$M$2,維修紀錄!E:E,"&gt;="&amp;$M$2,維修紀錄!F:F,"")-SUMIFS(維修紀錄!C:C,維修紀錄!A:A,A182,維修紀錄!E:E,"&lt;"&amp;TODAY(),維修紀錄!E:E,"&lt;"&amp;$M$2,維修紀錄!F:F,""))</f>
        <v/>
      </c>
      <c r="K182" s="6">
        <f>IF(A182="","",COUNTIFS(借用紀錄!B:B,A182,借用紀錄!N:N,"逾期"))</f>
        <v/>
      </c>
    </row>
    <row r="183">
      <c r="A183" s="5" t="n"/>
      <c r="B183" s="5" t="n"/>
      <c r="C183" s="5" t="n"/>
      <c r="D183" s="5" t="n"/>
      <c r="E183" s="5" t="n"/>
      <c r="F183" s="5" t="n"/>
      <c r="G183" s="6">
        <f>IF(A183="","",SUMIFS(借用紀錄!D:D,借用紀錄!B:B,A183,借用紀錄!H:H,"&lt;="&amp;TODAY(),借用紀錄!J:J,""))</f>
        <v/>
      </c>
      <c r="H183" s="6">
        <f>IF(A183="","",SUMIFS(維修紀錄!C:C,維修紀錄!A:A,A183,維修紀錄!D:D,"&lt;="&amp;TODAY(),維修紀錄!F:F,""))</f>
        <v/>
      </c>
      <c r="I183" s="6">
        <f>IF(A183="","",E183-F183-G183-H183)</f>
        <v/>
      </c>
      <c r="J183" s="6">
        <f>IF(A183="","",E183-F183-SUMIFS(借用紀錄!D:D,借用紀錄!B:B,A183,借用紀錄!H:H,"&lt;="&amp;$M$2,借用紀錄!I:I,"&gt;="&amp;$M$2,借用紀錄!J:J,"")-SUMIFS(借用紀錄!D:D,借用紀錄!B:B,A183,借用紀錄!I:I,"&lt;"&amp;TODAY(),借用紀錄!I:I,"&lt;"&amp;$M$2,借用紀錄!J:J,"")-SUMIFS(維修紀錄!C:C,維修紀錄!A:A,A183,維修紀錄!D:D,"&lt;="&amp;$M$2,維修紀錄!E:E,"&gt;="&amp;$M$2,維修紀錄!F:F,"")-SUMIFS(維修紀錄!C:C,維修紀錄!A:A,A183,維修紀錄!E:E,"&lt;"&amp;TODAY(),維修紀錄!E:E,"&lt;"&amp;$M$2,維修紀錄!F:F,""))</f>
        <v/>
      </c>
      <c r="K183" s="6">
        <f>IF(A183="","",COUNTIFS(借用紀錄!B:B,A183,借用紀錄!N:N,"逾期"))</f>
        <v/>
      </c>
    </row>
    <row r="184">
      <c r="A184" s="5" t="n"/>
      <c r="B184" s="5" t="n"/>
      <c r="C184" s="5" t="n"/>
      <c r="D184" s="5" t="n"/>
      <c r="E184" s="5" t="n"/>
      <c r="F184" s="5" t="n"/>
      <c r="G184" s="6">
        <f>IF(A184="","",SUMIFS(借用紀錄!D:D,借用紀錄!B:B,A184,借用紀錄!H:H,"&lt;="&amp;TODAY(),借用紀錄!J:J,""))</f>
        <v/>
      </c>
      <c r="H184" s="6">
        <f>IF(A184="","",SUMIFS(維修紀錄!C:C,維修紀錄!A:A,A184,維修紀錄!D:D,"&lt;="&amp;TODAY(),維修紀錄!F:F,""))</f>
        <v/>
      </c>
      <c r="I184" s="6">
        <f>IF(A184="","",E184-F184-G184-H184)</f>
        <v/>
      </c>
      <c r="J184" s="6">
        <f>IF(A184="","",E184-F184-SUMIFS(借用紀錄!D:D,借用紀錄!B:B,A184,借用紀錄!H:H,"&lt;="&amp;$M$2,借用紀錄!I:I,"&gt;="&amp;$M$2,借用紀錄!J:J,"")-SUMIFS(借用紀錄!D:D,借用紀錄!B:B,A184,借用紀錄!I:I,"&lt;"&amp;TODAY(),借用紀錄!I:I,"&lt;"&amp;$M$2,借用紀錄!J:J,"")-SUMIFS(維修紀錄!C:C,維修紀錄!A:A,A184,維修紀錄!D:D,"&lt;="&amp;$M$2,維修紀錄!E:E,"&gt;="&amp;$M$2,維修紀錄!F:F,"")-SUMIFS(維修紀錄!C:C,維修紀錄!A:A,A184,維修紀錄!E:E,"&lt;"&amp;TODAY(),維修紀錄!E:E,"&lt;"&amp;$M$2,維修紀錄!F:F,""))</f>
        <v/>
      </c>
      <c r="K184" s="6">
        <f>IF(A184="","",COUNTIFS(借用紀錄!B:B,A184,借用紀錄!N:N,"逾期"))</f>
        <v/>
      </c>
    </row>
    <row r="185">
      <c r="A185" s="5" t="n"/>
      <c r="B185" s="5" t="n"/>
      <c r="C185" s="5" t="n"/>
      <c r="D185" s="5" t="n"/>
      <c r="E185" s="5" t="n"/>
      <c r="F185" s="5" t="n"/>
      <c r="G185" s="6">
        <f>IF(A185="","",SUMIFS(借用紀錄!D:D,借用紀錄!B:B,A185,借用紀錄!H:H,"&lt;="&amp;TODAY(),借用紀錄!J:J,""))</f>
        <v/>
      </c>
      <c r="H185" s="6">
        <f>IF(A185="","",SUMIFS(維修紀錄!C:C,維修紀錄!A:A,A185,維修紀錄!D:D,"&lt;="&amp;TODAY(),維修紀錄!F:F,""))</f>
        <v/>
      </c>
      <c r="I185" s="6">
        <f>IF(A185="","",E185-F185-G185-H185)</f>
        <v/>
      </c>
      <c r="J185" s="6">
        <f>IF(A185="","",E185-F185-SUMIFS(借用紀錄!D:D,借用紀錄!B:B,A185,借用紀錄!H:H,"&lt;="&amp;$M$2,借用紀錄!I:I,"&gt;="&amp;$M$2,借用紀錄!J:J,"")-SUMIFS(借用紀錄!D:D,借用紀錄!B:B,A185,借用紀錄!I:I,"&lt;"&amp;TODAY(),借用紀錄!I:I,"&lt;"&amp;$M$2,借用紀錄!J:J,"")-SUMIFS(維修紀錄!C:C,維修紀錄!A:A,A185,維修紀錄!D:D,"&lt;="&amp;$M$2,維修紀錄!E:E,"&gt;="&amp;$M$2,維修紀錄!F:F,"")-SUMIFS(維修紀錄!C:C,維修紀錄!A:A,A185,維修紀錄!E:E,"&lt;"&amp;TODAY(),維修紀錄!E:E,"&lt;"&amp;$M$2,維修紀錄!F:F,""))</f>
        <v/>
      </c>
      <c r="K185" s="6">
        <f>IF(A185="","",COUNTIFS(借用紀錄!B:B,A185,借用紀錄!N:N,"逾期"))</f>
        <v/>
      </c>
    </row>
    <row r="186">
      <c r="A186" s="5" t="n"/>
      <c r="B186" s="5" t="n"/>
      <c r="C186" s="5" t="n"/>
      <c r="D186" s="5" t="n"/>
      <c r="E186" s="5" t="n"/>
      <c r="F186" s="5" t="n"/>
      <c r="G186" s="6">
        <f>IF(A186="","",SUMIFS(借用紀錄!D:D,借用紀錄!B:B,A186,借用紀錄!H:H,"&lt;="&amp;TODAY(),借用紀錄!J:J,""))</f>
        <v/>
      </c>
      <c r="H186" s="6">
        <f>IF(A186="","",SUMIFS(維修紀錄!C:C,維修紀錄!A:A,A186,維修紀錄!D:D,"&lt;="&amp;TODAY(),維修紀錄!F:F,""))</f>
        <v/>
      </c>
      <c r="I186" s="6">
        <f>IF(A186="","",E186-F186-G186-H186)</f>
        <v/>
      </c>
      <c r="J186" s="6">
        <f>IF(A186="","",E186-F186-SUMIFS(借用紀錄!D:D,借用紀錄!B:B,A186,借用紀錄!H:H,"&lt;="&amp;$M$2,借用紀錄!I:I,"&gt;="&amp;$M$2,借用紀錄!J:J,"")-SUMIFS(借用紀錄!D:D,借用紀錄!B:B,A186,借用紀錄!I:I,"&lt;"&amp;TODAY(),借用紀錄!I:I,"&lt;"&amp;$M$2,借用紀錄!J:J,"")-SUMIFS(維修紀錄!C:C,維修紀錄!A:A,A186,維修紀錄!D:D,"&lt;="&amp;$M$2,維修紀錄!E:E,"&gt;="&amp;$M$2,維修紀錄!F:F,"")-SUMIFS(維修紀錄!C:C,維修紀錄!A:A,A186,維修紀錄!E:E,"&lt;"&amp;TODAY(),維修紀錄!E:E,"&lt;"&amp;$M$2,維修紀錄!F:F,""))</f>
        <v/>
      </c>
      <c r="K186" s="6">
        <f>IF(A186="","",COUNTIFS(借用紀錄!B:B,A186,借用紀錄!N:N,"逾期"))</f>
        <v/>
      </c>
    </row>
    <row r="187">
      <c r="A187" s="5" t="n"/>
      <c r="B187" s="5" t="n"/>
      <c r="C187" s="5" t="n"/>
      <c r="D187" s="5" t="n"/>
      <c r="E187" s="5" t="n"/>
      <c r="F187" s="5" t="n"/>
      <c r="G187" s="6">
        <f>IF(A187="","",SUMIFS(借用紀錄!D:D,借用紀錄!B:B,A187,借用紀錄!H:H,"&lt;="&amp;TODAY(),借用紀錄!J:J,""))</f>
        <v/>
      </c>
      <c r="H187" s="6">
        <f>IF(A187="","",SUMIFS(維修紀錄!C:C,維修紀錄!A:A,A187,維修紀錄!D:D,"&lt;="&amp;TODAY(),維修紀錄!F:F,""))</f>
        <v/>
      </c>
      <c r="I187" s="6">
        <f>IF(A187="","",E187-F187-G187-H187)</f>
        <v/>
      </c>
      <c r="J187" s="6">
        <f>IF(A187="","",E187-F187-SUMIFS(借用紀錄!D:D,借用紀錄!B:B,A187,借用紀錄!H:H,"&lt;="&amp;$M$2,借用紀錄!I:I,"&gt;="&amp;$M$2,借用紀錄!J:J,"")-SUMIFS(借用紀錄!D:D,借用紀錄!B:B,A187,借用紀錄!I:I,"&lt;"&amp;TODAY(),借用紀錄!I:I,"&lt;"&amp;$M$2,借用紀錄!J:J,"")-SUMIFS(維修紀錄!C:C,維修紀錄!A:A,A187,維修紀錄!D:D,"&lt;="&amp;$M$2,維修紀錄!E:E,"&gt;="&amp;$M$2,維修紀錄!F:F,"")-SUMIFS(維修紀錄!C:C,維修紀錄!A:A,A187,維修紀錄!E:E,"&lt;"&amp;TODAY(),維修紀錄!E:E,"&lt;"&amp;$M$2,維修紀錄!F:F,""))</f>
        <v/>
      </c>
      <c r="K187" s="6">
        <f>IF(A187="","",COUNTIFS(借用紀錄!B:B,A187,借用紀錄!N:N,"逾期"))</f>
        <v/>
      </c>
    </row>
    <row r="188">
      <c r="A188" s="5" t="n"/>
      <c r="B188" s="5" t="n"/>
      <c r="C188" s="5" t="n"/>
      <c r="D188" s="5" t="n"/>
      <c r="E188" s="5" t="n"/>
      <c r="F188" s="5" t="n"/>
      <c r="G188" s="6">
        <f>IF(A188="","",SUMIFS(借用紀錄!D:D,借用紀錄!B:B,A188,借用紀錄!H:H,"&lt;="&amp;TODAY(),借用紀錄!J:J,""))</f>
        <v/>
      </c>
      <c r="H188" s="6">
        <f>IF(A188="","",SUMIFS(維修紀錄!C:C,維修紀錄!A:A,A188,維修紀錄!D:D,"&lt;="&amp;TODAY(),維修紀錄!F:F,""))</f>
        <v/>
      </c>
      <c r="I188" s="6">
        <f>IF(A188="","",E188-F188-G188-H188)</f>
        <v/>
      </c>
      <c r="J188" s="6">
        <f>IF(A188="","",E188-F188-SUMIFS(借用紀錄!D:D,借用紀錄!B:B,A188,借用紀錄!H:H,"&lt;="&amp;$M$2,借用紀錄!I:I,"&gt;="&amp;$M$2,借用紀錄!J:J,"")-SUMIFS(借用紀錄!D:D,借用紀錄!B:B,A188,借用紀錄!I:I,"&lt;"&amp;TODAY(),借用紀錄!I:I,"&lt;"&amp;$M$2,借用紀錄!J:J,"")-SUMIFS(維修紀錄!C:C,維修紀錄!A:A,A188,維修紀錄!D:D,"&lt;="&amp;$M$2,維修紀錄!E:E,"&gt;="&amp;$M$2,維修紀錄!F:F,"")-SUMIFS(維修紀錄!C:C,維修紀錄!A:A,A188,維修紀錄!E:E,"&lt;"&amp;TODAY(),維修紀錄!E:E,"&lt;"&amp;$M$2,維修紀錄!F:F,""))</f>
        <v/>
      </c>
      <c r="K188" s="6">
        <f>IF(A188="","",COUNTIFS(借用紀錄!B:B,A188,借用紀錄!N:N,"逾期"))</f>
        <v/>
      </c>
    </row>
    <row r="189">
      <c r="A189" s="5" t="n"/>
      <c r="B189" s="5" t="n"/>
      <c r="C189" s="5" t="n"/>
      <c r="D189" s="5" t="n"/>
      <c r="E189" s="5" t="n"/>
      <c r="F189" s="5" t="n"/>
      <c r="G189" s="6">
        <f>IF(A189="","",SUMIFS(借用紀錄!D:D,借用紀錄!B:B,A189,借用紀錄!H:H,"&lt;="&amp;TODAY(),借用紀錄!J:J,""))</f>
        <v/>
      </c>
      <c r="H189" s="6">
        <f>IF(A189="","",SUMIFS(維修紀錄!C:C,維修紀錄!A:A,A189,維修紀錄!D:D,"&lt;="&amp;TODAY(),維修紀錄!F:F,""))</f>
        <v/>
      </c>
      <c r="I189" s="6">
        <f>IF(A189="","",E189-F189-G189-H189)</f>
        <v/>
      </c>
      <c r="J189" s="6">
        <f>IF(A189="","",E189-F189-SUMIFS(借用紀錄!D:D,借用紀錄!B:B,A189,借用紀錄!H:H,"&lt;="&amp;$M$2,借用紀錄!I:I,"&gt;="&amp;$M$2,借用紀錄!J:J,"")-SUMIFS(借用紀錄!D:D,借用紀錄!B:B,A189,借用紀錄!I:I,"&lt;"&amp;TODAY(),借用紀錄!I:I,"&lt;"&amp;$M$2,借用紀錄!J:J,"")-SUMIFS(維修紀錄!C:C,維修紀錄!A:A,A189,維修紀錄!D:D,"&lt;="&amp;$M$2,維修紀錄!E:E,"&gt;="&amp;$M$2,維修紀錄!F:F,"")-SUMIFS(維修紀錄!C:C,維修紀錄!A:A,A189,維修紀錄!E:E,"&lt;"&amp;TODAY(),維修紀錄!E:E,"&lt;"&amp;$M$2,維修紀錄!F:F,""))</f>
        <v/>
      </c>
      <c r="K189" s="6">
        <f>IF(A189="","",COUNTIFS(借用紀錄!B:B,A189,借用紀錄!N:N,"逾期"))</f>
        <v/>
      </c>
    </row>
    <row r="190">
      <c r="A190" s="5" t="n"/>
      <c r="B190" s="5" t="n"/>
      <c r="C190" s="5" t="n"/>
      <c r="D190" s="5" t="n"/>
      <c r="E190" s="5" t="n"/>
      <c r="F190" s="5" t="n"/>
      <c r="G190" s="6">
        <f>IF(A190="","",SUMIFS(借用紀錄!D:D,借用紀錄!B:B,A190,借用紀錄!H:H,"&lt;="&amp;TODAY(),借用紀錄!J:J,""))</f>
        <v/>
      </c>
      <c r="H190" s="6">
        <f>IF(A190="","",SUMIFS(維修紀錄!C:C,維修紀錄!A:A,A190,維修紀錄!D:D,"&lt;="&amp;TODAY(),維修紀錄!F:F,""))</f>
        <v/>
      </c>
      <c r="I190" s="6">
        <f>IF(A190="","",E190-F190-G190-H190)</f>
        <v/>
      </c>
      <c r="J190" s="6">
        <f>IF(A190="","",E190-F190-SUMIFS(借用紀錄!D:D,借用紀錄!B:B,A190,借用紀錄!H:H,"&lt;="&amp;$M$2,借用紀錄!I:I,"&gt;="&amp;$M$2,借用紀錄!J:J,"")-SUMIFS(借用紀錄!D:D,借用紀錄!B:B,A190,借用紀錄!I:I,"&lt;"&amp;TODAY(),借用紀錄!I:I,"&lt;"&amp;$M$2,借用紀錄!J:J,"")-SUMIFS(維修紀錄!C:C,維修紀錄!A:A,A190,維修紀錄!D:D,"&lt;="&amp;$M$2,維修紀錄!E:E,"&gt;="&amp;$M$2,維修紀錄!F:F,"")-SUMIFS(維修紀錄!C:C,維修紀錄!A:A,A190,維修紀錄!E:E,"&lt;"&amp;TODAY(),維修紀錄!E:E,"&lt;"&amp;$M$2,維修紀錄!F:F,""))</f>
        <v/>
      </c>
      <c r="K190" s="6">
        <f>IF(A190="","",COUNTIFS(借用紀錄!B:B,A190,借用紀錄!N:N,"逾期"))</f>
        <v/>
      </c>
    </row>
    <row r="191">
      <c r="A191" s="5" t="n"/>
      <c r="B191" s="5" t="n"/>
      <c r="C191" s="5" t="n"/>
      <c r="D191" s="5" t="n"/>
      <c r="E191" s="5" t="n"/>
      <c r="F191" s="5" t="n"/>
      <c r="G191" s="6">
        <f>IF(A191="","",SUMIFS(借用紀錄!D:D,借用紀錄!B:B,A191,借用紀錄!H:H,"&lt;="&amp;TODAY(),借用紀錄!J:J,""))</f>
        <v/>
      </c>
      <c r="H191" s="6">
        <f>IF(A191="","",SUMIFS(維修紀錄!C:C,維修紀錄!A:A,A191,維修紀錄!D:D,"&lt;="&amp;TODAY(),維修紀錄!F:F,""))</f>
        <v/>
      </c>
      <c r="I191" s="6">
        <f>IF(A191="","",E191-F191-G191-H191)</f>
        <v/>
      </c>
      <c r="J191" s="6">
        <f>IF(A191="","",E191-F191-SUMIFS(借用紀錄!D:D,借用紀錄!B:B,A191,借用紀錄!H:H,"&lt;="&amp;$M$2,借用紀錄!I:I,"&gt;="&amp;$M$2,借用紀錄!J:J,"")-SUMIFS(借用紀錄!D:D,借用紀錄!B:B,A191,借用紀錄!I:I,"&lt;"&amp;TODAY(),借用紀錄!I:I,"&lt;"&amp;$M$2,借用紀錄!J:J,"")-SUMIFS(維修紀錄!C:C,維修紀錄!A:A,A191,維修紀錄!D:D,"&lt;="&amp;$M$2,維修紀錄!E:E,"&gt;="&amp;$M$2,維修紀錄!F:F,"")-SUMIFS(維修紀錄!C:C,維修紀錄!A:A,A191,維修紀錄!E:E,"&lt;"&amp;TODAY(),維修紀錄!E:E,"&lt;"&amp;$M$2,維修紀錄!F:F,""))</f>
        <v/>
      </c>
      <c r="K191" s="6">
        <f>IF(A191="","",COUNTIFS(借用紀錄!B:B,A191,借用紀錄!N:N,"逾期"))</f>
        <v/>
      </c>
    </row>
    <row r="192">
      <c r="A192" s="5" t="n"/>
      <c r="B192" s="5" t="n"/>
      <c r="C192" s="5" t="n"/>
      <c r="D192" s="5" t="n"/>
      <c r="E192" s="5" t="n"/>
      <c r="F192" s="5" t="n"/>
      <c r="G192" s="6">
        <f>IF(A192="","",SUMIFS(借用紀錄!D:D,借用紀錄!B:B,A192,借用紀錄!H:H,"&lt;="&amp;TODAY(),借用紀錄!J:J,""))</f>
        <v/>
      </c>
      <c r="H192" s="6">
        <f>IF(A192="","",SUMIFS(維修紀錄!C:C,維修紀錄!A:A,A192,維修紀錄!D:D,"&lt;="&amp;TODAY(),維修紀錄!F:F,""))</f>
        <v/>
      </c>
      <c r="I192" s="6">
        <f>IF(A192="","",E192-F192-G192-H192)</f>
        <v/>
      </c>
      <c r="J192" s="6">
        <f>IF(A192="","",E192-F192-SUMIFS(借用紀錄!D:D,借用紀錄!B:B,A192,借用紀錄!H:H,"&lt;="&amp;$M$2,借用紀錄!I:I,"&gt;="&amp;$M$2,借用紀錄!J:J,"")-SUMIFS(借用紀錄!D:D,借用紀錄!B:B,A192,借用紀錄!I:I,"&lt;"&amp;TODAY(),借用紀錄!I:I,"&lt;"&amp;$M$2,借用紀錄!J:J,"")-SUMIFS(維修紀錄!C:C,維修紀錄!A:A,A192,維修紀錄!D:D,"&lt;="&amp;$M$2,維修紀錄!E:E,"&gt;="&amp;$M$2,維修紀錄!F:F,"")-SUMIFS(維修紀錄!C:C,維修紀錄!A:A,A192,維修紀錄!E:E,"&lt;"&amp;TODAY(),維修紀錄!E:E,"&lt;"&amp;$M$2,維修紀錄!F:F,""))</f>
        <v/>
      </c>
      <c r="K192" s="6">
        <f>IF(A192="","",COUNTIFS(借用紀錄!B:B,A192,借用紀錄!N:N,"逾期"))</f>
        <v/>
      </c>
    </row>
    <row r="193">
      <c r="A193" s="5" t="n"/>
      <c r="B193" s="5" t="n"/>
      <c r="C193" s="5" t="n"/>
      <c r="D193" s="5" t="n"/>
      <c r="E193" s="5" t="n"/>
      <c r="F193" s="5" t="n"/>
      <c r="G193" s="6">
        <f>IF(A193="","",SUMIFS(借用紀錄!D:D,借用紀錄!B:B,A193,借用紀錄!H:H,"&lt;="&amp;TODAY(),借用紀錄!J:J,""))</f>
        <v/>
      </c>
      <c r="H193" s="6">
        <f>IF(A193="","",SUMIFS(維修紀錄!C:C,維修紀錄!A:A,A193,維修紀錄!D:D,"&lt;="&amp;TODAY(),維修紀錄!F:F,""))</f>
        <v/>
      </c>
      <c r="I193" s="6">
        <f>IF(A193="","",E193-F193-G193-H193)</f>
        <v/>
      </c>
      <c r="J193" s="6">
        <f>IF(A193="","",E193-F193-SUMIFS(借用紀錄!D:D,借用紀錄!B:B,A193,借用紀錄!H:H,"&lt;="&amp;$M$2,借用紀錄!I:I,"&gt;="&amp;$M$2,借用紀錄!J:J,"")-SUMIFS(借用紀錄!D:D,借用紀錄!B:B,A193,借用紀錄!I:I,"&lt;"&amp;TODAY(),借用紀錄!I:I,"&lt;"&amp;$M$2,借用紀錄!J:J,"")-SUMIFS(維修紀錄!C:C,維修紀錄!A:A,A193,維修紀錄!D:D,"&lt;="&amp;$M$2,維修紀錄!E:E,"&gt;="&amp;$M$2,維修紀錄!F:F,"")-SUMIFS(維修紀錄!C:C,維修紀錄!A:A,A193,維修紀錄!E:E,"&lt;"&amp;TODAY(),維修紀錄!E:E,"&lt;"&amp;$M$2,維修紀錄!F:F,""))</f>
        <v/>
      </c>
      <c r="K193" s="6">
        <f>IF(A193="","",COUNTIFS(借用紀錄!B:B,A193,借用紀錄!N:N,"逾期"))</f>
        <v/>
      </c>
    </row>
    <row r="194">
      <c r="A194" s="5" t="n"/>
      <c r="B194" s="5" t="n"/>
      <c r="C194" s="5" t="n"/>
      <c r="D194" s="5" t="n"/>
      <c r="E194" s="5" t="n"/>
      <c r="F194" s="5" t="n"/>
      <c r="G194" s="6">
        <f>IF(A194="","",SUMIFS(借用紀錄!D:D,借用紀錄!B:B,A194,借用紀錄!H:H,"&lt;="&amp;TODAY(),借用紀錄!J:J,""))</f>
        <v/>
      </c>
      <c r="H194" s="6">
        <f>IF(A194="","",SUMIFS(維修紀錄!C:C,維修紀錄!A:A,A194,維修紀錄!D:D,"&lt;="&amp;TODAY(),維修紀錄!F:F,""))</f>
        <v/>
      </c>
      <c r="I194" s="6">
        <f>IF(A194="","",E194-F194-G194-H194)</f>
        <v/>
      </c>
      <c r="J194" s="6">
        <f>IF(A194="","",E194-F194-SUMIFS(借用紀錄!D:D,借用紀錄!B:B,A194,借用紀錄!H:H,"&lt;="&amp;$M$2,借用紀錄!I:I,"&gt;="&amp;$M$2,借用紀錄!J:J,"")-SUMIFS(借用紀錄!D:D,借用紀錄!B:B,A194,借用紀錄!I:I,"&lt;"&amp;TODAY(),借用紀錄!I:I,"&lt;"&amp;$M$2,借用紀錄!J:J,"")-SUMIFS(維修紀錄!C:C,維修紀錄!A:A,A194,維修紀錄!D:D,"&lt;="&amp;$M$2,維修紀錄!E:E,"&gt;="&amp;$M$2,維修紀錄!F:F,"")-SUMIFS(維修紀錄!C:C,維修紀錄!A:A,A194,維修紀錄!E:E,"&lt;"&amp;TODAY(),維修紀錄!E:E,"&lt;"&amp;$M$2,維修紀錄!F:F,""))</f>
        <v/>
      </c>
      <c r="K194" s="6">
        <f>IF(A194="","",COUNTIFS(借用紀錄!B:B,A194,借用紀錄!N:N,"逾期"))</f>
        <v/>
      </c>
    </row>
    <row r="195">
      <c r="A195" s="5" t="n"/>
      <c r="B195" s="5" t="n"/>
      <c r="C195" s="5" t="n"/>
      <c r="D195" s="5" t="n"/>
      <c r="E195" s="5" t="n"/>
      <c r="F195" s="5" t="n"/>
      <c r="G195" s="6">
        <f>IF(A195="","",SUMIFS(借用紀錄!D:D,借用紀錄!B:B,A195,借用紀錄!H:H,"&lt;="&amp;TODAY(),借用紀錄!J:J,""))</f>
        <v/>
      </c>
      <c r="H195" s="6">
        <f>IF(A195="","",SUMIFS(維修紀錄!C:C,維修紀錄!A:A,A195,維修紀錄!D:D,"&lt;="&amp;TODAY(),維修紀錄!F:F,""))</f>
        <v/>
      </c>
      <c r="I195" s="6">
        <f>IF(A195="","",E195-F195-G195-H195)</f>
        <v/>
      </c>
      <c r="J195" s="6">
        <f>IF(A195="","",E195-F195-SUMIFS(借用紀錄!D:D,借用紀錄!B:B,A195,借用紀錄!H:H,"&lt;="&amp;$M$2,借用紀錄!I:I,"&gt;="&amp;$M$2,借用紀錄!J:J,"")-SUMIFS(借用紀錄!D:D,借用紀錄!B:B,A195,借用紀錄!I:I,"&lt;"&amp;TODAY(),借用紀錄!I:I,"&lt;"&amp;$M$2,借用紀錄!J:J,"")-SUMIFS(維修紀錄!C:C,維修紀錄!A:A,A195,維修紀錄!D:D,"&lt;="&amp;$M$2,維修紀錄!E:E,"&gt;="&amp;$M$2,維修紀錄!F:F,"")-SUMIFS(維修紀錄!C:C,維修紀錄!A:A,A195,維修紀錄!E:E,"&lt;"&amp;TODAY(),維修紀錄!E:E,"&lt;"&amp;$M$2,維修紀錄!F:F,""))</f>
        <v/>
      </c>
      <c r="K195" s="6">
        <f>IF(A195="","",COUNTIFS(借用紀錄!B:B,A195,借用紀錄!N:N,"逾期"))</f>
        <v/>
      </c>
    </row>
    <row r="196">
      <c r="A196" s="5" t="n"/>
      <c r="B196" s="5" t="n"/>
      <c r="C196" s="5" t="n"/>
      <c r="D196" s="5" t="n"/>
      <c r="E196" s="5" t="n"/>
      <c r="F196" s="5" t="n"/>
      <c r="G196" s="6">
        <f>IF(A196="","",SUMIFS(借用紀錄!D:D,借用紀錄!B:B,A196,借用紀錄!H:H,"&lt;="&amp;TODAY(),借用紀錄!J:J,""))</f>
        <v/>
      </c>
      <c r="H196" s="6">
        <f>IF(A196="","",SUMIFS(維修紀錄!C:C,維修紀錄!A:A,A196,維修紀錄!D:D,"&lt;="&amp;TODAY(),維修紀錄!F:F,""))</f>
        <v/>
      </c>
      <c r="I196" s="6">
        <f>IF(A196="","",E196-F196-G196-H196)</f>
        <v/>
      </c>
      <c r="J196" s="6">
        <f>IF(A196="","",E196-F196-SUMIFS(借用紀錄!D:D,借用紀錄!B:B,A196,借用紀錄!H:H,"&lt;="&amp;$M$2,借用紀錄!I:I,"&gt;="&amp;$M$2,借用紀錄!J:J,"")-SUMIFS(借用紀錄!D:D,借用紀錄!B:B,A196,借用紀錄!I:I,"&lt;"&amp;TODAY(),借用紀錄!I:I,"&lt;"&amp;$M$2,借用紀錄!J:J,"")-SUMIFS(維修紀錄!C:C,維修紀錄!A:A,A196,維修紀錄!D:D,"&lt;="&amp;$M$2,維修紀錄!E:E,"&gt;="&amp;$M$2,維修紀錄!F:F,"")-SUMIFS(維修紀錄!C:C,維修紀錄!A:A,A196,維修紀錄!E:E,"&lt;"&amp;TODAY(),維修紀錄!E:E,"&lt;"&amp;$M$2,維修紀錄!F:F,""))</f>
        <v/>
      </c>
      <c r="K196" s="6">
        <f>IF(A196="","",COUNTIFS(借用紀錄!B:B,A196,借用紀錄!N:N,"逾期"))</f>
        <v/>
      </c>
    </row>
    <row r="197">
      <c r="A197" s="5" t="n"/>
      <c r="B197" s="5" t="n"/>
      <c r="C197" s="5" t="n"/>
      <c r="D197" s="5" t="n"/>
      <c r="E197" s="5" t="n"/>
      <c r="F197" s="5" t="n"/>
      <c r="G197" s="6">
        <f>IF(A197="","",SUMIFS(借用紀錄!D:D,借用紀錄!B:B,A197,借用紀錄!H:H,"&lt;="&amp;TODAY(),借用紀錄!J:J,""))</f>
        <v/>
      </c>
      <c r="H197" s="6">
        <f>IF(A197="","",SUMIFS(維修紀錄!C:C,維修紀錄!A:A,A197,維修紀錄!D:D,"&lt;="&amp;TODAY(),維修紀錄!F:F,""))</f>
        <v/>
      </c>
      <c r="I197" s="6">
        <f>IF(A197="","",E197-F197-G197-H197)</f>
        <v/>
      </c>
      <c r="J197" s="6">
        <f>IF(A197="","",E197-F197-SUMIFS(借用紀錄!D:D,借用紀錄!B:B,A197,借用紀錄!H:H,"&lt;="&amp;$M$2,借用紀錄!I:I,"&gt;="&amp;$M$2,借用紀錄!J:J,"")-SUMIFS(借用紀錄!D:D,借用紀錄!B:B,A197,借用紀錄!I:I,"&lt;"&amp;TODAY(),借用紀錄!I:I,"&lt;"&amp;$M$2,借用紀錄!J:J,"")-SUMIFS(維修紀錄!C:C,維修紀錄!A:A,A197,維修紀錄!D:D,"&lt;="&amp;$M$2,維修紀錄!E:E,"&gt;="&amp;$M$2,維修紀錄!F:F,"")-SUMIFS(維修紀錄!C:C,維修紀錄!A:A,A197,維修紀錄!E:E,"&lt;"&amp;TODAY(),維修紀錄!E:E,"&lt;"&amp;$M$2,維修紀錄!F:F,""))</f>
        <v/>
      </c>
      <c r="K197" s="6">
        <f>IF(A197="","",COUNTIFS(借用紀錄!B:B,A197,借用紀錄!N:N,"逾期"))</f>
        <v/>
      </c>
    </row>
    <row r="198">
      <c r="A198" s="5" t="n"/>
      <c r="B198" s="5" t="n"/>
      <c r="C198" s="5" t="n"/>
      <c r="D198" s="5" t="n"/>
      <c r="E198" s="5" t="n"/>
      <c r="F198" s="5" t="n"/>
      <c r="G198" s="6">
        <f>IF(A198="","",SUMIFS(借用紀錄!D:D,借用紀錄!B:B,A198,借用紀錄!H:H,"&lt;="&amp;TODAY(),借用紀錄!J:J,""))</f>
        <v/>
      </c>
      <c r="H198" s="6">
        <f>IF(A198="","",SUMIFS(維修紀錄!C:C,維修紀錄!A:A,A198,維修紀錄!D:D,"&lt;="&amp;TODAY(),維修紀錄!F:F,""))</f>
        <v/>
      </c>
      <c r="I198" s="6">
        <f>IF(A198="","",E198-F198-G198-H198)</f>
        <v/>
      </c>
      <c r="J198" s="6">
        <f>IF(A198="","",E198-F198-SUMIFS(借用紀錄!D:D,借用紀錄!B:B,A198,借用紀錄!H:H,"&lt;="&amp;$M$2,借用紀錄!I:I,"&gt;="&amp;$M$2,借用紀錄!J:J,"")-SUMIFS(借用紀錄!D:D,借用紀錄!B:B,A198,借用紀錄!I:I,"&lt;"&amp;TODAY(),借用紀錄!I:I,"&lt;"&amp;$M$2,借用紀錄!J:J,"")-SUMIFS(維修紀錄!C:C,維修紀錄!A:A,A198,維修紀錄!D:D,"&lt;="&amp;$M$2,維修紀錄!E:E,"&gt;="&amp;$M$2,維修紀錄!F:F,"")-SUMIFS(維修紀錄!C:C,維修紀錄!A:A,A198,維修紀錄!E:E,"&lt;"&amp;TODAY(),維修紀錄!E:E,"&lt;"&amp;$M$2,維修紀錄!F:F,""))</f>
        <v/>
      </c>
      <c r="K198" s="6">
        <f>IF(A198="","",COUNTIFS(借用紀錄!B:B,A198,借用紀錄!N:N,"逾期"))</f>
        <v/>
      </c>
    </row>
    <row r="199">
      <c r="A199" s="5" t="n"/>
      <c r="B199" s="5" t="n"/>
      <c r="C199" s="5" t="n"/>
      <c r="D199" s="5" t="n"/>
      <c r="E199" s="5" t="n"/>
      <c r="F199" s="5" t="n"/>
      <c r="G199" s="6">
        <f>IF(A199="","",SUMIFS(借用紀錄!D:D,借用紀錄!B:B,A199,借用紀錄!H:H,"&lt;="&amp;TODAY(),借用紀錄!J:J,""))</f>
        <v/>
      </c>
      <c r="H199" s="6">
        <f>IF(A199="","",SUMIFS(維修紀錄!C:C,維修紀錄!A:A,A199,維修紀錄!D:D,"&lt;="&amp;TODAY(),維修紀錄!F:F,""))</f>
        <v/>
      </c>
      <c r="I199" s="6">
        <f>IF(A199="","",E199-F199-G199-H199)</f>
        <v/>
      </c>
      <c r="J199" s="6">
        <f>IF(A199="","",E199-F199-SUMIFS(借用紀錄!D:D,借用紀錄!B:B,A199,借用紀錄!H:H,"&lt;="&amp;$M$2,借用紀錄!I:I,"&gt;="&amp;$M$2,借用紀錄!J:J,"")-SUMIFS(借用紀錄!D:D,借用紀錄!B:B,A199,借用紀錄!I:I,"&lt;"&amp;TODAY(),借用紀錄!I:I,"&lt;"&amp;$M$2,借用紀錄!J:J,"")-SUMIFS(維修紀錄!C:C,維修紀錄!A:A,A199,維修紀錄!D:D,"&lt;="&amp;$M$2,維修紀錄!E:E,"&gt;="&amp;$M$2,維修紀錄!F:F,"")-SUMIFS(維修紀錄!C:C,維修紀錄!A:A,A199,維修紀錄!E:E,"&lt;"&amp;TODAY(),維修紀錄!E:E,"&lt;"&amp;$M$2,維修紀錄!F:F,""))</f>
        <v/>
      </c>
      <c r="K199" s="6">
        <f>IF(A199="","",COUNTIFS(借用紀錄!B:B,A199,借用紀錄!N:N,"逾期"))</f>
        <v/>
      </c>
    </row>
    <row r="200">
      <c r="A200" s="5" t="n"/>
      <c r="B200" s="5" t="n"/>
      <c r="C200" s="5" t="n"/>
      <c r="D200" s="5" t="n"/>
      <c r="E200" s="5" t="n"/>
      <c r="F200" s="5" t="n"/>
      <c r="G200" s="6">
        <f>IF(A200="","",SUMIFS(借用紀錄!D:D,借用紀錄!B:B,A200,借用紀錄!H:H,"&lt;="&amp;TODAY(),借用紀錄!J:J,""))</f>
        <v/>
      </c>
      <c r="H200" s="6">
        <f>IF(A200="","",SUMIFS(維修紀錄!C:C,維修紀錄!A:A,A200,維修紀錄!D:D,"&lt;="&amp;TODAY(),維修紀錄!F:F,""))</f>
        <v/>
      </c>
      <c r="I200" s="6">
        <f>IF(A200="","",E200-F200-G200-H200)</f>
        <v/>
      </c>
      <c r="J200" s="6">
        <f>IF(A200="","",E200-F200-SUMIFS(借用紀錄!D:D,借用紀錄!B:B,A200,借用紀錄!H:H,"&lt;="&amp;$M$2,借用紀錄!I:I,"&gt;="&amp;$M$2,借用紀錄!J:J,"")-SUMIFS(借用紀錄!D:D,借用紀錄!B:B,A200,借用紀錄!I:I,"&lt;"&amp;TODAY(),借用紀錄!I:I,"&lt;"&amp;$M$2,借用紀錄!J:J,"")-SUMIFS(維修紀錄!C:C,維修紀錄!A:A,A200,維修紀錄!D:D,"&lt;="&amp;$M$2,維修紀錄!E:E,"&gt;="&amp;$M$2,維修紀錄!F:F,"")-SUMIFS(維修紀錄!C:C,維修紀錄!A:A,A200,維修紀錄!E:E,"&lt;"&amp;TODAY(),維修紀錄!E:E,"&lt;"&amp;$M$2,維修紀錄!F:F,""))</f>
        <v/>
      </c>
      <c r="K200" s="6">
        <f>IF(A200="","",COUNTIFS(借用紀錄!B:B,A200,借用紀錄!N:N,"逾期"))</f>
        <v/>
      </c>
    </row>
    <row r="201">
      <c r="A201" s="5" t="n"/>
      <c r="B201" s="5" t="n"/>
      <c r="C201" s="5" t="n"/>
      <c r="D201" s="5" t="n"/>
      <c r="E201" s="5" t="n"/>
      <c r="F201" s="5" t="n"/>
      <c r="G201" s="6">
        <f>IF(A201="","",SUMIFS(借用紀錄!D:D,借用紀錄!B:B,A201,借用紀錄!H:H,"&lt;="&amp;TODAY(),借用紀錄!J:J,""))</f>
        <v/>
      </c>
      <c r="H201" s="6">
        <f>IF(A201="","",SUMIFS(維修紀錄!C:C,維修紀錄!A:A,A201,維修紀錄!D:D,"&lt;="&amp;TODAY(),維修紀錄!F:F,""))</f>
        <v/>
      </c>
      <c r="I201" s="6">
        <f>IF(A201="","",E201-F201-G201-H201)</f>
        <v/>
      </c>
      <c r="J201" s="6">
        <f>IF(A201="","",E201-F201-SUMIFS(借用紀錄!D:D,借用紀錄!B:B,A201,借用紀錄!H:H,"&lt;="&amp;$M$2,借用紀錄!I:I,"&gt;="&amp;$M$2,借用紀錄!J:J,"")-SUMIFS(借用紀錄!D:D,借用紀錄!B:B,A201,借用紀錄!I:I,"&lt;"&amp;TODAY(),借用紀錄!I:I,"&lt;"&amp;$M$2,借用紀錄!J:J,"")-SUMIFS(維修紀錄!C:C,維修紀錄!A:A,A201,維修紀錄!D:D,"&lt;="&amp;$M$2,維修紀錄!E:E,"&gt;="&amp;$M$2,維修紀錄!F:F,"")-SUMIFS(維修紀錄!C:C,維修紀錄!A:A,A201,維修紀錄!E:E,"&lt;"&amp;TODAY(),維修紀錄!E:E,"&lt;"&amp;$M$2,維修紀錄!F:F,""))</f>
        <v/>
      </c>
      <c r="K201" s="6">
        <f>IF(A201="","",COUNTIFS(借用紀錄!B:B,A201,借用紀錄!N:N,"逾期"))</f>
        <v/>
      </c>
    </row>
    <row r="202">
      <c r="A202" s="5" t="n"/>
      <c r="B202" s="5" t="n"/>
      <c r="C202" s="5" t="n"/>
      <c r="D202" s="5" t="n"/>
      <c r="E202" s="5" t="n"/>
      <c r="F202" s="5" t="n"/>
      <c r="G202" s="6">
        <f>IF(A202="","",SUMIFS(借用紀錄!D:D,借用紀錄!B:B,A202,借用紀錄!H:H,"&lt;="&amp;TODAY(),借用紀錄!J:J,""))</f>
        <v/>
      </c>
      <c r="H202" s="6">
        <f>IF(A202="","",SUMIFS(維修紀錄!C:C,維修紀錄!A:A,A202,維修紀錄!D:D,"&lt;="&amp;TODAY(),維修紀錄!F:F,""))</f>
        <v/>
      </c>
      <c r="I202" s="6">
        <f>IF(A202="","",E202-F202-G202-H202)</f>
        <v/>
      </c>
      <c r="J202" s="6">
        <f>IF(A202="","",E202-F202-SUMIFS(借用紀錄!D:D,借用紀錄!B:B,A202,借用紀錄!H:H,"&lt;="&amp;$M$2,借用紀錄!I:I,"&gt;="&amp;$M$2,借用紀錄!J:J,"")-SUMIFS(借用紀錄!D:D,借用紀錄!B:B,A202,借用紀錄!I:I,"&lt;"&amp;TODAY(),借用紀錄!I:I,"&lt;"&amp;$M$2,借用紀錄!J:J,"")-SUMIFS(維修紀錄!C:C,維修紀錄!A:A,A202,維修紀錄!D:D,"&lt;="&amp;$M$2,維修紀錄!E:E,"&gt;="&amp;$M$2,維修紀錄!F:F,"")-SUMIFS(維修紀錄!C:C,維修紀錄!A:A,A202,維修紀錄!E:E,"&lt;"&amp;TODAY(),維修紀錄!E:E,"&lt;"&amp;$M$2,維修紀錄!F:F,""))</f>
        <v/>
      </c>
      <c r="K202" s="6">
        <f>IF(A202="","",COUNTIFS(借用紀錄!B:B,A202,借用紀錄!N:N,"逾期"))</f>
        <v/>
      </c>
    </row>
    <row r="203">
      <c r="A203" s="5" t="n"/>
      <c r="B203" s="5" t="n"/>
      <c r="C203" s="5" t="n"/>
      <c r="D203" s="5" t="n"/>
      <c r="E203" s="5" t="n"/>
      <c r="F203" s="5" t="n"/>
      <c r="G203" s="6">
        <f>IF(A203="","",SUMIFS(借用紀錄!D:D,借用紀錄!B:B,A203,借用紀錄!H:H,"&lt;="&amp;TODAY(),借用紀錄!J:J,""))</f>
        <v/>
      </c>
      <c r="H203" s="6">
        <f>IF(A203="","",SUMIFS(維修紀錄!C:C,維修紀錄!A:A,A203,維修紀錄!D:D,"&lt;="&amp;TODAY(),維修紀錄!F:F,""))</f>
        <v/>
      </c>
      <c r="I203" s="6">
        <f>IF(A203="","",E203-F203-G203-H203)</f>
        <v/>
      </c>
      <c r="J203" s="6">
        <f>IF(A203="","",E203-F203-SUMIFS(借用紀錄!D:D,借用紀錄!B:B,A203,借用紀錄!H:H,"&lt;="&amp;$M$2,借用紀錄!I:I,"&gt;="&amp;$M$2,借用紀錄!J:J,"")-SUMIFS(借用紀錄!D:D,借用紀錄!B:B,A203,借用紀錄!I:I,"&lt;"&amp;TODAY(),借用紀錄!I:I,"&lt;"&amp;$M$2,借用紀錄!J:J,"")-SUMIFS(維修紀錄!C:C,維修紀錄!A:A,A203,維修紀錄!D:D,"&lt;="&amp;$M$2,維修紀錄!E:E,"&gt;="&amp;$M$2,維修紀錄!F:F,"")-SUMIFS(維修紀錄!C:C,維修紀錄!A:A,A203,維修紀錄!E:E,"&lt;"&amp;TODAY(),維修紀錄!E:E,"&lt;"&amp;$M$2,維修紀錄!F:F,""))</f>
        <v/>
      </c>
      <c r="K203" s="6">
        <f>IF(A203="","",COUNTIFS(借用紀錄!B:B,A203,借用紀錄!N:N,"逾期"))</f>
        <v/>
      </c>
    </row>
    <row r="204">
      <c r="A204" s="5" t="n"/>
      <c r="B204" s="5" t="n"/>
      <c r="C204" s="5" t="n"/>
      <c r="D204" s="5" t="n"/>
      <c r="E204" s="5" t="n"/>
      <c r="F204" s="5" t="n"/>
      <c r="G204" s="6">
        <f>IF(A204="","",SUMIFS(借用紀錄!D:D,借用紀錄!B:B,A204,借用紀錄!H:H,"&lt;="&amp;TODAY(),借用紀錄!J:J,""))</f>
        <v/>
      </c>
      <c r="H204" s="6">
        <f>IF(A204="","",SUMIFS(維修紀錄!C:C,維修紀錄!A:A,A204,維修紀錄!D:D,"&lt;="&amp;TODAY(),維修紀錄!F:F,""))</f>
        <v/>
      </c>
      <c r="I204" s="6">
        <f>IF(A204="","",E204-F204-G204-H204)</f>
        <v/>
      </c>
      <c r="J204" s="6">
        <f>IF(A204="","",E204-F204-SUMIFS(借用紀錄!D:D,借用紀錄!B:B,A204,借用紀錄!H:H,"&lt;="&amp;$M$2,借用紀錄!I:I,"&gt;="&amp;$M$2,借用紀錄!J:J,"")-SUMIFS(借用紀錄!D:D,借用紀錄!B:B,A204,借用紀錄!I:I,"&lt;"&amp;TODAY(),借用紀錄!I:I,"&lt;"&amp;$M$2,借用紀錄!J:J,"")-SUMIFS(維修紀錄!C:C,維修紀錄!A:A,A204,維修紀錄!D:D,"&lt;="&amp;$M$2,維修紀錄!E:E,"&gt;="&amp;$M$2,維修紀錄!F:F,"")-SUMIFS(維修紀錄!C:C,維修紀錄!A:A,A204,維修紀錄!E:E,"&lt;"&amp;TODAY(),維修紀錄!E:E,"&lt;"&amp;$M$2,維修紀錄!F:F,""))</f>
        <v/>
      </c>
      <c r="K204" s="6">
        <f>IF(A204="","",COUNTIFS(借用紀錄!B:B,A204,借用紀錄!N:N,"逾期"))</f>
        <v/>
      </c>
    </row>
    <row r="205">
      <c r="A205" s="5" t="n"/>
      <c r="B205" s="5" t="n"/>
      <c r="C205" s="5" t="n"/>
      <c r="D205" s="5" t="n"/>
      <c r="E205" s="5" t="n"/>
      <c r="F205" s="5" t="n"/>
      <c r="G205" s="6">
        <f>IF(A205="","",SUMIFS(借用紀錄!D:D,借用紀錄!B:B,A205,借用紀錄!H:H,"&lt;="&amp;TODAY(),借用紀錄!J:J,""))</f>
        <v/>
      </c>
      <c r="H205" s="6">
        <f>IF(A205="","",SUMIFS(維修紀錄!C:C,維修紀錄!A:A,A205,維修紀錄!D:D,"&lt;="&amp;TODAY(),維修紀錄!F:F,""))</f>
        <v/>
      </c>
      <c r="I205" s="6">
        <f>IF(A205="","",E205-F205-G205-H205)</f>
        <v/>
      </c>
      <c r="J205" s="6">
        <f>IF(A205="","",E205-F205-SUMIFS(借用紀錄!D:D,借用紀錄!B:B,A205,借用紀錄!H:H,"&lt;="&amp;$M$2,借用紀錄!I:I,"&gt;="&amp;$M$2,借用紀錄!J:J,"")-SUMIFS(借用紀錄!D:D,借用紀錄!B:B,A205,借用紀錄!I:I,"&lt;"&amp;TODAY(),借用紀錄!I:I,"&lt;"&amp;$M$2,借用紀錄!J:J,"")-SUMIFS(維修紀錄!C:C,維修紀錄!A:A,A205,維修紀錄!D:D,"&lt;="&amp;$M$2,維修紀錄!E:E,"&gt;="&amp;$M$2,維修紀錄!F:F,"")-SUMIFS(維修紀錄!C:C,維修紀錄!A:A,A205,維修紀錄!E:E,"&lt;"&amp;TODAY(),維修紀錄!E:E,"&lt;"&amp;$M$2,維修紀錄!F:F,""))</f>
        <v/>
      </c>
      <c r="K205" s="6">
        <f>IF(A205="","",COUNTIFS(借用紀錄!B:B,A205,借用紀錄!N:N,"逾期"))</f>
        <v/>
      </c>
    </row>
    <row r="206">
      <c r="A206" s="5" t="n"/>
      <c r="B206" s="5" t="n"/>
      <c r="C206" s="5" t="n"/>
      <c r="D206" s="5" t="n"/>
      <c r="E206" s="5" t="n"/>
      <c r="F206" s="5" t="n"/>
      <c r="G206" s="6">
        <f>IF(A206="","",SUMIFS(借用紀錄!D:D,借用紀錄!B:B,A206,借用紀錄!H:H,"&lt;="&amp;TODAY(),借用紀錄!J:J,""))</f>
        <v/>
      </c>
      <c r="H206" s="6">
        <f>IF(A206="","",SUMIFS(維修紀錄!C:C,維修紀錄!A:A,A206,維修紀錄!D:D,"&lt;="&amp;TODAY(),維修紀錄!F:F,""))</f>
        <v/>
      </c>
      <c r="I206" s="6">
        <f>IF(A206="","",E206-F206-G206-H206)</f>
        <v/>
      </c>
      <c r="J206" s="6">
        <f>IF(A206="","",E206-F206-SUMIFS(借用紀錄!D:D,借用紀錄!B:B,A206,借用紀錄!H:H,"&lt;="&amp;$M$2,借用紀錄!I:I,"&gt;="&amp;$M$2,借用紀錄!J:J,"")-SUMIFS(借用紀錄!D:D,借用紀錄!B:B,A206,借用紀錄!I:I,"&lt;"&amp;TODAY(),借用紀錄!I:I,"&lt;"&amp;$M$2,借用紀錄!J:J,"")-SUMIFS(維修紀錄!C:C,維修紀錄!A:A,A206,維修紀錄!D:D,"&lt;="&amp;$M$2,維修紀錄!E:E,"&gt;="&amp;$M$2,維修紀錄!F:F,"")-SUMIFS(維修紀錄!C:C,維修紀錄!A:A,A206,維修紀錄!E:E,"&lt;"&amp;TODAY(),維修紀錄!E:E,"&lt;"&amp;$M$2,維修紀錄!F:F,""))</f>
        <v/>
      </c>
      <c r="K206" s="6">
        <f>IF(A206="","",COUNTIFS(借用紀錄!B:B,A206,借用紀錄!N:N,"逾期"))</f>
        <v/>
      </c>
    </row>
    <row r="207">
      <c r="A207" s="5" t="n"/>
      <c r="B207" s="5" t="n"/>
      <c r="C207" s="5" t="n"/>
      <c r="D207" s="5" t="n"/>
      <c r="E207" s="5" t="n"/>
      <c r="F207" s="5" t="n"/>
      <c r="G207" s="6">
        <f>IF(A207="","",SUMIFS(借用紀錄!D:D,借用紀錄!B:B,A207,借用紀錄!H:H,"&lt;="&amp;TODAY(),借用紀錄!J:J,""))</f>
        <v/>
      </c>
      <c r="H207" s="6">
        <f>IF(A207="","",SUMIFS(維修紀錄!C:C,維修紀錄!A:A,A207,維修紀錄!D:D,"&lt;="&amp;TODAY(),維修紀錄!F:F,""))</f>
        <v/>
      </c>
      <c r="I207" s="6">
        <f>IF(A207="","",E207-F207-G207-H207)</f>
        <v/>
      </c>
      <c r="J207" s="6">
        <f>IF(A207="","",E207-F207-SUMIFS(借用紀錄!D:D,借用紀錄!B:B,A207,借用紀錄!H:H,"&lt;="&amp;$M$2,借用紀錄!I:I,"&gt;="&amp;$M$2,借用紀錄!J:J,"")-SUMIFS(借用紀錄!D:D,借用紀錄!B:B,A207,借用紀錄!I:I,"&lt;"&amp;TODAY(),借用紀錄!I:I,"&lt;"&amp;$M$2,借用紀錄!J:J,"")-SUMIFS(維修紀錄!C:C,維修紀錄!A:A,A207,維修紀錄!D:D,"&lt;="&amp;$M$2,維修紀錄!E:E,"&gt;="&amp;$M$2,維修紀錄!F:F,"")-SUMIFS(維修紀錄!C:C,維修紀錄!A:A,A207,維修紀錄!E:E,"&lt;"&amp;TODAY(),維修紀錄!E:E,"&lt;"&amp;$M$2,維修紀錄!F:F,""))</f>
        <v/>
      </c>
      <c r="K207" s="6">
        <f>IF(A207="","",COUNTIFS(借用紀錄!B:B,A207,借用紀錄!N:N,"逾期"))</f>
        <v/>
      </c>
    </row>
    <row r="208">
      <c r="A208" s="5" t="n"/>
      <c r="B208" s="5" t="n"/>
      <c r="C208" s="5" t="n"/>
      <c r="D208" s="5" t="n"/>
      <c r="E208" s="5" t="n"/>
      <c r="F208" s="5" t="n"/>
      <c r="G208" s="6">
        <f>IF(A208="","",SUMIFS(借用紀錄!D:D,借用紀錄!B:B,A208,借用紀錄!H:H,"&lt;="&amp;TODAY(),借用紀錄!J:J,""))</f>
        <v/>
      </c>
      <c r="H208" s="6">
        <f>IF(A208="","",SUMIFS(維修紀錄!C:C,維修紀錄!A:A,A208,維修紀錄!D:D,"&lt;="&amp;TODAY(),維修紀錄!F:F,""))</f>
        <v/>
      </c>
      <c r="I208" s="6">
        <f>IF(A208="","",E208-F208-G208-H208)</f>
        <v/>
      </c>
      <c r="J208" s="6">
        <f>IF(A208="","",E208-F208-SUMIFS(借用紀錄!D:D,借用紀錄!B:B,A208,借用紀錄!H:H,"&lt;="&amp;$M$2,借用紀錄!I:I,"&gt;="&amp;$M$2,借用紀錄!J:J,"")-SUMIFS(借用紀錄!D:D,借用紀錄!B:B,A208,借用紀錄!I:I,"&lt;"&amp;TODAY(),借用紀錄!I:I,"&lt;"&amp;$M$2,借用紀錄!J:J,"")-SUMIFS(維修紀錄!C:C,維修紀錄!A:A,A208,維修紀錄!D:D,"&lt;="&amp;$M$2,維修紀錄!E:E,"&gt;="&amp;$M$2,維修紀錄!F:F,"")-SUMIFS(維修紀錄!C:C,維修紀錄!A:A,A208,維修紀錄!E:E,"&lt;"&amp;TODAY(),維修紀錄!E:E,"&lt;"&amp;$M$2,維修紀錄!F:F,""))</f>
        <v/>
      </c>
      <c r="K208" s="6">
        <f>IF(A208="","",COUNTIFS(借用紀錄!B:B,A208,借用紀錄!N:N,"逾期"))</f>
        <v/>
      </c>
    </row>
    <row r="209">
      <c r="A209" s="5" t="n"/>
      <c r="B209" s="5" t="n"/>
      <c r="C209" s="5" t="n"/>
      <c r="D209" s="5" t="n"/>
      <c r="E209" s="5" t="n"/>
      <c r="F209" s="5" t="n"/>
      <c r="G209" s="6">
        <f>IF(A209="","",SUMIFS(借用紀錄!D:D,借用紀錄!B:B,A209,借用紀錄!H:H,"&lt;="&amp;TODAY(),借用紀錄!J:J,""))</f>
        <v/>
      </c>
      <c r="H209" s="6">
        <f>IF(A209="","",SUMIFS(維修紀錄!C:C,維修紀錄!A:A,A209,維修紀錄!D:D,"&lt;="&amp;TODAY(),維修紀錄!F:F,""))</f>
        <v/>
      </c>
      <c r="I209" s="6">
        <f>IF(A209="","",E209-F209-G209-H209)</f>
        <v/>
      </c>
      <c r="J209" s="6">
        <f>IF(A209="","",E209-F209-SUMIFS(借用紀錄!D:D,借用紀錄!B:B,A209,借用紀錄!H:H,"&lt;="&amp;$M$2,借用紀錄!I:I,"&gt;="&amp;$M$2,借用紀錄!J:J,"")-SUMIFS(借用紀錄!D:D,借用紀錄!B:B,A209,借用紀錄!I:I,"&lt;"&amp;TODAY(),借用紀錄!I:I,"&lt;"&amp;$M$2,借用紀錄!J:J,"")-SUMIFS(維修紀錄!C:C,維修紀錄!A:A,A209,維修紀錄!D:D,"&lt;="&amp;$M$2,維修紀錄!E:E,"&gt;="&amp;$M$2,維修紀錄!F:F,"")-SUMIFS(維修紀錄!C:C,維修紀錄!A:A,A209,維修紀錄!E:E,"&lt;"&amp;TODAY(),維修紀錄!E:E,"&lt;"&amp;$M$2,維修紀錄!F:F,""))</f>
        <v/>
      </c>
      <c r="K209" s="6">
        <f>IF(A209="","",COUNTIFS(借用紀錄!B:B,A209,借用紀錄!N:N,"逾期"))</f>
        <v/>
      </c>
    </row>
    <row r="210">
      <c r="A210" s="5" t="n"/>
      <c r="B210" s="5" t="n"/>
      <c r="C210" s="5" t="n"/>
      <c r="D210" s="5" t="n"/>
      <c r="E210" s="5" t="n"/>
      <c r="F210" s="5" t="n"/>
      <c r="G210" s="6">
        <f>IF(A210="","",SUMIFS(借用紀錄!D:D,借用紀錄!B:B,A210,借用紀錄!H:H,"&lt;="&amp;TODAY(),借用紀錄!J:J,""))</f>
        <v/>
      </c>
      <c r="H210" s="6">
        <f>IF(A210="","",SUMIFS(維修紀錄!C:C,維修紀錄!A:A,A210,維修紀錄!D:D,"&lt;="&amp;TODAY(),維修紀錄!F:F,""))</f>
        <v/>
      </c>
      <c r="I210" s="6">
        <f>IF(A210="","",E210-F210-G210-H210)</f>
        <v/>
      </c>
      <c r="J210" s="6">
        <f>IF(A210="","",E210-F210-SUMIFS(借用紀錄!D:D,借用紀錄!B:B,A210,借用紀錄!H:H,"&lt;="&amp;$M$2,借用紀錄!I:I,"&gt;="&amp;$M$2,借用紀錄!J:J,"")-SUMIFS(借用紀錄!D:D,借用紀錄!B:B,A210,借用紀錄!I:I,"&lt;"&amp;TODAY(),借用紀錄!I:I,"&lt;"&amp;$M$2,借用紀錄!J:J,"")-SUMIFS(維修紀錄!C:C,維修紀錄!A:A,A210,維修紀錄!D:D,"&lt;="&amp;$M$2,維修紀錄!E:E,"&gt;="&amp;$M$2,維修紀錄!F:F,"")-SUMIFS(維修紀錄!C:C,維修紀錄!A:A,A210,維修紀錄!E:E,"&lt;"&amp;TODAY(),維修紀錄!E:E,"&lt;"&amp;$M$2,維修紀錄!F:F,""))</f>
        <v/>
      </c>
      <c r="K210" s="6">
        <f>IF(A210="","",COUNTIFS(借用紀錄!B:B,A210,借用紀錄!N:N,"逾期"))</f>
        <v/>
      </c>
    </row>
    <row r="211">
      <c r="A211" s="5" t="n"/>
      <c r="B211" s="5" t="n"/>
      <c r="C211" s="5" t="n"/>
      <c r="D211" s="5" t="n"/>
      <c r="E211" s="5" t="n"/>
      <c r="F211" s="5" t="n"/>
      <c r="G211" s="6">
        <f>IF(A211="","",SUMIFS(借用紀錄!D:D,借用紀錄!B:B,A211,借用紀錄!H:H,"&lt;="&amp;TODAY(),借用紀錄!J:J,""))</f>
        <v/>
      </c>
      <c r="H211" s="6">
        <f>IF(A211="","",SUMIFS(維修紀錄!C:C,維修紀錄!A:A,A211,維修紀錄!D:D,"&lt;="&amp;TODAY(),維修紀錄!F:F,""))</f>
        <v/>
      </c>
      <c r="I211" s="6">
        <f>IF(A211="","",E211-F211-G211-H211)</f>
        <v/>
      </c>
      <c r="J211" s="6">
        <f>IF(A211="","",E211-F211-SUMIFS(借用紀錄!D:D,借用紀錄!B:B,A211,借用紀錄!H:H,"&lt;="&amp;$M$2,借用紀錄!I:I,"&gt;="&amp;$M$2,借用紀錄!J:J,"")-SUMIFS(借用紀錄!D:D,借用紀錄!B:B,A211,借用紀錄!I:I,"&lt;"&amp;TODAY(),借用紀錄!I:I,"&lt;"&amp;$M$2,借用紀錄!J:J,"")-SUMIFS(維修紀錄!C:C,維修紀錄!A:A,A211,維修紀錄!D:D,"&lt;="&amp;$M$2,維修紀錄!E:E,"&gt;="&amp;$M$2,維修紀錄!F:F,"")-SUMIFS(維修紀錄!C:C,維修紀錄!A:A,A211,維修紀錄!E:E,"&lt;"&amp;TODAY(),維修紀錄!E:E,"&lt;"&amp;$M$2,維修紀錄!F:F,""))</f>
        <v/>
      </c>
      <c r="K211" s="6">
        <f>IF(A211="","",COUNTIFS(借用紀錄!B:B,A211,借用紀錄!N:N,"逾期"))</f>
        <v/>
      </c>
    </row>
    <row r="212">
      <c r="A212" s="5" t="n"/>
      <c r="B212" s="5" t="n"/>
      <c r="C212" s="5" t="n"/>
      <c r="D212" s="5" t="n"/>
      <c r="E212" s="5" t="n"/>
      <c r="F212" s="5" t="n"/>
      <c r="G212" s="6">
        <f>IF(A212="","",SUMIFS(借用紀錄!D:D,借用紀錄!B:B,A212,借用紀錄!H:H,"&lt;="&amp;TODAY(),借用紀錄!J:J,""))</f>
        <v/>
      </c>
      <c r="H212" s="6">
        <f>IF(A212="","",SUMIFS(維修紀錄!C:C,維修紀錄!A:A,A212,維修紀錄!D:D,"&lt;="&amp;TODAY(),維修紀錄!F:F,""))</f>
        <v/>
      </c>
      <c r="I212" s="6">
        <f>IF(A212="","",E212-F212-G212-H212)</f>
        <v/>
      </c>
      <c r="J212" s="6">
        <f>IF(A212="","",E212-F212-SUMIFS(借用紀錄!D:D,借用紀錄!B:B,A212,借用紀錄!H:H,"&lt;="&amp;$M$2,借用紀錄!I:I,"&gt;="&amp;$M$2,借用紀錄!J:J,"")-SUMIFS(借用紀錄!D:D,借用紀錄!B:B,A212,借用紀錄!I:I,"&lt;"&amp;TODAY(),借用紀錄!I:I,"&lt;"&amp;$M$2,借用紀錄!J:J,"")-SUMIFS(維修紀錄!C:C,維修紀錄!A:A,A212,維修紀錄!D:D,"&lt;="&amp;$M$2,維修紀錄!E:E,"&gt;="&amp;$M$2,維修紀錄!F:F,"")-SUMIFS(維修紀錄!C:C,維修紀錄!A:A,A212,維修紀錄!E:E,"&lt;"&amp;TODAY(),維修紀錄!E:E,"&lt;"&amp;$M$2,維修紀錄!F:F,""))</f>
        <v/>
      </c>
      <c r="K212" s="6">
        <f>IF(A212="","",COUNTIFS(借用紀錄!B:B,A212,借用紀錄!N:N,"逾期"))</f>
        <v/>
      </c>
    </row>
    <row r="213">
      <c r="A213" s="5" t="n"/>
      <c r="B213" s="5" t="n"/>
      <c r="C213" s="5" t="n"/>
      <c r="D213" s="5" t="n"/>
      <c r="E213" s="5" t="n"/>
      <c r="F213" s="5" t="n"/>
      <c r="G213" s="6">
        <f>IF(A213="","",SUMIFS(借用紀錄!D:D,借用紀錄!B:B,A213,借用紀錄!H:H,"&lt;="&amp;TODAY(),借用紀錄!J:J,""))</f>
        <v/>
      </c>
      <c r="H213" s="6">
        <f>IF(A213="","",SUMIFS(維修紀錄!C:C,維修紀錄!A:A,A213,維修紀錄!D:D,"&lt;="&amp;TODAY(),維修紀錄!F:F,""))</f>
        <v/>
      </c>
      <c r="I213" s="6">
        <f>IF(A213="","",E213-F213-G213-H213)</f>
        <v/>
      </c>
      <c r="J213" s="6">
        <f>IF(A213="","",E213-F213-SUMIFS(借用紀錄!D:D,借用紀錄!B:B,A213,借用紀錄!H:H,"&lt;="&amp;$M$2,借用紀錄!I:I,"&gt;="&amp;$M$2,借用紀錄!J:J,"")-SUMIFS(借用紀錄!D:D,借用紀錄!B:B,A213,借用紀錄!I:I,"&lt;"&amp;TODAY(),借用紀錄!I:I,"&lt;"&amp;$M$2,借用紀錄!J:J,"")-SUMIFS(維修紀錄!C:C,維修紀錄!A:A,A213,維修紀錄!D:D,"&lt;="&amp;$M$2,維修紀錄!E:E,"&gt;="&amp;$M$2,維修紀錄!F:F,"")-SUMIFS(維修紀錄!C:C,維修紀錄!A:A,A213,維修紀錄!E:E,"&lt;"&amp;TODAY(),維修紀錄!E:E,"&lt;"&amp;$M$2,維修紀錄!F:F,""))</f>
        <v/>
      </c>
      <c r="K213" s="6">
        <f>IF(A213="","",COUNTIFS(借用紀錄!B:B,A213,借用紀錄!N:N,"逾期"))</f>
        <v/>
      </c>
    </row>
    <row r="214">
      <c r="A214" s="5" t="n"/>
      <c r="B214" s="5" t="n"/>
      <c r="C214" s="5" t="n"/>
      <c r="D214" s="5" t="n"/>
      <c r="E214" s="5" t="n"/>
      <c r="F214" s="5" t="n"/>
      <c r="G214" s="6">
        <f>IF(A214="","",SUMIFS(借用紀錄!D:D,借用紀錄!B:B,A214,借用紀錄!H:H,"&lt;="&amp;TODAY(),借用紀錄!J:J,""))</f>
        <v/>
      </c>
      <c r="H214" s="6">
        <f>IF(A214="","",SUMIFS(維修紀錄!C:C,維修紀錄!A:A,A214,維修紀錄!D:D,"&lt;="&amp;TODAY(),維修紀錄!F:F,""))</f>
        <v/>
      </c>
      <c r="I214" s="6">
        <f>IF(A214="","",E214-F214-G214-H214)</f>
        <v/>
      </c>
      <c r="J214" s="6">
        <f>IF(A214="","",E214-F214-SUMIFS(借用紀錄!D:D,借用紀錄!B:B,A214,借用紀錄!H:H,"&lt;="&amp;$M$2,借用紀錄!I:I,"&gt;="&amp;$M$2,借用紀錄!J:J,"")-SUMIFS(借用紀錄!D:D,借用紀錄!B:B,A214,借用紀錄!I:I,"&lt;"&amp;TODAY(),借用紀錄!I:I,"&lt;"&amp;$M$2,借用紀錄!J:J,"")-SUMIFS(維修紀錄!C:C,維修紀錄!A:A,A214,維修紀錄!D:D,"&lt;="&amp;$M$2,維修紀錄!E:E,"&gt;="&amp;$M$2,維修紀錄!F:F,"")-SUMIFS(維修紀錄!C:C,維修紀錄!A:A,A214,維修紀錄!E:E,"&lt;"&amp;TODAY(),維修紀錄!E:E,"&lt;"&amp;$M$2,維修紀錄!F:F,""))</f>
        <v/>
      </c>
      <c r="K214" s="6">
        <f>IF(A214="","",COUNTIFS(借用紀錄!B:B,A214,借用紀錄!N:N,"逾期"))</f>
        <v/>
      </c>
    </row>
    <row r="215">
      <c r="A215" s="5" t="n"/>
      <c r="B215" s="5" t="n"/>
      <c r="C215" s="5" t="n"/>
      <c r="D215" s="5" t="n"/>
      <c r="E215" s="5" t="n"/>
      <c r="F215" s="5" t="n"/>
      <c r="G215" s="6">
        <f>IF(A215="","",SUMIFS(借用紀錄!D:D,借用紀錄!B:B,A215,借用紀錄!H:H,"&lt;="&amp;TODAY(),借用紀錄!J:J,""))</f>
        <v/>
      </c>
      <c r="H215" s="6">
        <f>IF(A215="","",SUMIFS(維修紀錄!C:C,維修紀錄!A:A,A215,維修紀錄!D:D,"&lt;="&amp;TODAY(),維修紀錄!F:F,""))</f>
        <v/>
      </c>
      <c r="I215" s="6">
        <f>IF(A215="","",E215-F215-G215-H215)</f>
        <v/>
      </c>
      <c r="J215" s="6">
        <f>IF(A215="","",E215-F215-SUMIFS(借用紀錄!D:D,借用紀錄!B:B,A215,借用紀錄!H:H,"&lt;="&amp;$M$2,借用紀錄!I:I,"&gt;="&amp;$M$2,借用紀錄!J:J,"")-SUMIFS(借用紀錄!D:D,借用紀錄!B:B,A215,借用紀錄!I:I,"&lt;"&amp;TODAY(),借用紀錄!I:I,"&lt;"&amp;$M$2,借用紀錄!J:J,"")-SUMIFS(維修紀錄!C:C,維修紀錄!A:A,A215,維修紀錄!D:D,"&lt;="&amp;$M$2,維修紀錄!E:E,"&gt;="&amp;$M$2,維修紀錄!F:F,"")-SUMIFS(維修紀錄!C:C,維修紀錄!A:A,A215,維修紀錄!E:E,"&lt;"&amp;TODAY(),維修紀錄!E:E,"&lt;"&amp;$M$2,維修紀錄!F:F,""))</f>
        <v/>
      </c>
      <c r="K215" s="6">
        <f>IF(A215="","",COUNTIFS(借用紀錄!B:B,A215,借用紀錄!N:N,"逾期"))</f>
        <v/>
      </c>
    </row>
    <row r="216">
      <c r="A216" s="5" t="n"/>
      <c r="B216" s="5" t="n"/>
      <c r="C216" s="5" t="n"/>
      <c r="D216" s="5" t="n"/>
      <c r="E216" s="5" t="n"/>
      <c r="F216" s="5" t="n"/>
      <c r="G216" s="6">
        <f>IF(A216="","",SUMIFS(借用紀錄!D:D,借用紀錄!B:B,A216,借用紀錄!H:H,"&lt;="&amp;TODAY(),借用紀錄!J:J,""))</f>
        <v/>
      </c>
      <c r="H216" s="6">
        <f>IF(A216="","",SUMIFS(維修紀錄!C:C,維修紀錄!A:A,A216,維修紀錄!D:D,"&lt;="&amp;TODAY(),維修紀錄!F:F,""))</f>
        <v/>
      </c>
      <c r="I216" s="6">
        <f>IF(A216="","",E216-F216-G216-H216)</f>
        <v/>
      </c>
      <c r="J216" s="6">
        <f>IF(A216="","",E216-F216-SUMIFS(借用紀錄!D:D,借用紀錄!B:B,A216,借用紀錄!H:H,"&lt;="&amp;$M$2,借用紀錄!I:I,"&gt;="&amp;$M$2,借用紀錄!J:J,"")-SUMIFS(借用紀錄!D:D,借用紀錄!B:B,A216,借用紀錄!I:I,"&lt;"&amp;TODAY(),借用紀錄!I:I,"&lt;"&amp;$M$2,借用紀錄!J:J,"")-SUMIFS(維修紀錄!C:C,維修紀錄!A:A,A216,維修紀錄!D:D,"&lt;="&amp;$M$2,維修紀錄!E:E,"&gt;="&amp;$M$2,維修紀錄!F:F,"")-SUMIFS(維修紀錄!C:C,維修紀錄!A:A,A216,維修紀錄!E:E,"&lt;"&amp;TODAY(),維修紀錄!E:E,"&lt;"&amp;$M$2,維修紀錄!F:F,""))</f>
        <v/>
      </c>
      <c r="K216" s="6">
        <f>IF(A216="","",COUNTIFS(借用紀錄!B:B,A216,借用紀錄!N:N,"逾期"))</f>
        <v/>
      </c>
    </row>
    <row r="217">
      <c r="A217" s="5" t="n"/>
      <c r="B217" s="5" t="n"/>
      <c r="C217" s="5" t="n"/>
      <c r="D217" s="5" t="n"/>
      <c r="E217" s="5" t="n"/>
      <c r="F217" s="5" t="n"/>
      <c r="G217" s="6">
        <f>IF(A217="","",SUMIFS(借用紀錄!D:D,借用紀錄!B:B,A217,借用紀錄!H:H,"&lt;="&amp;TODAY(),借用紀錄!J:J,""))</f>
        <v/>
      </c>
      <c r="H217" s="6">
        <f>IF(A217="","",SUMIFS(維修紀錄!C:C,維修紀錄!A:A,A217,維修紀錄!D:D,"&lt;="&amp;TODAY(),維修紀錄!F:F,""))</f>
        <v/>
      </c>
      <c r="I217" s="6">
        <f>IF(A217="","",E217-F217-G217-H217)</f>
        <v/>
      </c>
      <c r="J217" s="6">
        <f>IF(A217="","",E217-F217-SUMIFS(借用紀錄!D:D,借用紀錄!B:B,A217,借用紀錄!H:H,"&lt;="&amp;$M$2,借用紀錄!I:I,"&gt;="&amp;$M$2,借用紀錄!J:J,"")-SUMIFS(借用紀錄!D:D,借用紀錄!B:B,A217,借用紀錄!I:I,"&lt;"&amp;TODAY(),借用紀錄!I:I,"&lt;"&amp;$M$2,借用紀錄!J:J,"")-SUMIFS(維修紀錄!C:C,維修紀錄!A:A,A217,維修紀錄!D:D,"&lt;="&amp;$M$2,維修紀錄!E:E,"&gt;="&amp;$M$2,維修紀錄!F:F,"")-SUMIFS(維修紀錄!C:C,維修紀錄!A:A,A217,維修紀錄!E:E,"&lt;"&amp;TODAY(),維修紀錄!E:E,"&lt;"&amp;$M$2,維修紀錄!F:F,""))</f>
        <v/>
      </c>
      <c r="K217" s="6">
        <f>IF(A217="","",COUNTIFS(借用紀錄!B:B,A217,借用紀錄!N:N,"逾期"))</f>
        <v/>
      </c>
    </row>
    <row r="218">
      <c r="A218" s="5" t="n"/>
      <c r="B218" s="5" t="n"/>
      <c r="C218" s="5" t="n"/>
      <c r="D218" s="5" t="n"/>
      <c r="E218" s="5" t="n"/>
      <c r="F218" s="5" t="n"/>
      <c r="G218" s="6">
        <f>IF(A218="","",SUMIFS(借用紀錄!D:D,借用紀錄!B:B,A218,借用紀錄!H:H,"&lt;="&amp;TODAY(),借用紀錄!J:J,""))</f>
        <v/>
      </c>
      <c r="H218" s="6">
        <f>IF(A218="","",SUMIFS(維修紀錄!C:C,維修紀錄!A:A,A218,維修紀錄!D:D,"&lt;="&amp;TODAY(),維修紀錄!F:F,""))</f>
        <v/>
      </c>
      <c r="I218" s="6">
        <f>IF(A218="","",E218-F218-G218-H218)</f>
        <v/>
      </c>
      <c r="J218" s="6">
        <f>IF(A218="","",E218-F218-SUMIFS(借用紀錄!D:D,借用紀錄!B:B,A218,借用紀錄!H:H,"&lt;="&amp;$M$2,借用紀錄!I:I,"&gt;="&amp;$M$2,借用紀錄!J:J,"")-SUMIFS(借用紀錄!D:D,借用紀錄!B:B,A218,借用紀錄!I:I,"&lt;"&amp;TODAY(),借用紀錄!I:I,"&lt;"&amp;$M$2,借用紀錄!J:J,"")-SUMIFS(維修紀錄!C:C,維修紀錄!A:A,A218,維修紀錄!D:D,"&lt;="&amp;$M$2,維修紀錄!E:E,"&gt;="&amp;$M$2,維修紀錄!F:F,"")-SUMIFS(維修紀錄!C:C,維修紀錄!A:A,A218,維修紀錄!E:E,"&lt;"&amp;TODAY(),維修紀錄!E:E,"&lt;"&amp;$M$2,維修紀錄!F:F,""))</f>
        <v/>
      </c>
      <c r="K218" s="6">
        <f>IF(A218="","",COUNTIFS(借用紀錄!B:B,A218,借用紀錄!N:N,"逾期"))</f>
        <v/>
      </c>
    </row>
    <row r="219">
      <c r="A219" s="5" t="n"/>
      <c r="B219" s="5" t="n"/>
      <c r="C219" s="5" t="n"/>
      <c r="D219" s="5" t="n"/>
      <c r="E219" s="5" t="n"/>
      <c r="F219" s="5" t="n"/>
      <c r="G219" s="6">
        <f>IF(A219="","",SUMIFS(借用紀錄!D:D,借用紀錄!B:B,A219,借用紀錄!H:H,"&lt;="&amp;TODAY(),借用紀錄!J:J,""))</f>
        <v/>
      </c>
      <c r="H219" s="6">
        <f>IF(A219="","",SUMIFS(維修紀錄!C:C,維修紀錄!A:A,A219,維修紀錄!D:D,"&lt;="&amp;TODAY(),維修紀錄!F:F,""))</f>
        <v/>
      </c>
      <c r="I219" s="6">
        <f>IF(A219="","",E219-F219-G219-H219)</f>
        <v/>
      </c>
      <c r="J219" s="6">
        <f>IF(A219="","",E219-F219-SUMIFS(借用紀錄!D:D,借用紀錄!B:B,A219,借用紀錄!H:H,"&lt;="&amp;$M$2,借用紀錄!I:I,"&gt;="&amp;$M$2,借用紀錄!J:J,"")-SUMIFS(借用紀錄!D:D,借用紀錄!B:B,A219,借用紀錄!I:I,"&lt;"&amp;TODAY(),借用紀錄!I:I,"&lt;"&amp;$M$2,借用紀錄!J:J,"")-SUMIFS(維修紀錄!C:C,維修紀錄!A:A,A219,維修紀錄!D:D,"&lt;="&amp;$M$2,維修紀錄!E:E,"&gt;="&amp;$M$2,維修紀錄!F:F,"")-SUMIFS(維修紀錄!C:C,維修紀錄!A:A,A219,維修紀錄!E:E,"&lt;"&amp;TODAY(),維修紀錄!E:E,"&lt;"&amp;$M$2,維修紀錄!F:F,""))</f>
        <v/>
      </c>
      <c r="K219" s="6">
        <f>IF(A219="","",COUNTIFS(借用紀錄!B:B,A219,借用紀錄!N:N,"逾期"))</f>
        <v/>
      </c>
    </row>
    <row r="220">
      <c r="A220" s="5" t="n"/>
      <c r="B220" s="5" t="n"/>
      <c r="C220" s="5" t="n"/>
      <c r="D220" s="5" t="n"/>
      <c r="E220" s="5" t="n"/>
      <c r="F220" s="5" t="n"/>
      <c r="G220" s="6">
        <f>IF(A220="","",SUMIFS(借用紀錄!D:D,借用紀錄!B:B,A220,借用紀錄!H:H,"&lt;="&amp;TODAY(),借用紀錄!J:J,""))</f>
        <v/>
      </c>
      <c r="H220" s="6">
        <f>IF(A220="","",SUMIFS(維修紀錄!C:C,維修紀錄!A:A,A220,維修紀錄!D:D,"&lt;="&amp;TODAY(),維修紀錄!F:F,""))</f>
        <v/>
      </c>
      <c r="I220" s="6">
        <f>IF(A220="","",E220-F220-G220-H220)</f>
        <v/>
      </c>
      <c r="J220" s="6">
        <f>IF(A220="","",E220-F220-SUMIFS(借用紀錄!D:D,借用紀錄!B:B,A220,借用紀錄!H:H,"&lt;="&amp;$M$2,借用紀錄!I:I,"&gt;="&amp;$M$2,借用紀錄!J:J,"")-SUMIFS(借用紀錄!D:D,借用紀錄!B:B,A220,借用紀錄!I:I,"&lt;"&amp;TODAY(),借用紀錄!I:I,"&lt;"&amp;$M$2,借用紀錄!J:J,"")-SUMIFS(維修紀錄!C:C,維修紀錄!A:A,A220,維修紀錄!D:D,"&lt;="&amp;$M$2,維修紀錄!E:E,"&gt;="&amp;$M$2,維修紀錄!F:F,"")-SUMIFS(維修紀錄!C:C,維修紀錄!A:A,A220,維修紀錄!E:E,"&lt;"&amp;TODAY(),維修紀錄!E:E,"&lt;"&amp;$M$2,維修紀錄!F:F,""))</f>
        <v/>
      </c>
      <c r="K220" s="6">
        <f>IF(A220="","",COUNTIFS(借用紀錄!B:B,A220,借用紀錄!N:N,"逾期"))</f>
        <v/>
      </c>
    </row>
    <row r="221">
      <c r="A221" s="5" t="n"/>
      <c r="B221" s="5" t="n"/>
      <c r="C221" s="5" t="n"/>
      <c r="D221" s="5" t="n"/>
      <c r="E221" s="5" t="n"/>
      <c r="F221" s="5" t="n"/>
      <c r="G221" s="6">
        <f>IF(A221="","",SUMIFS(借用紀錄!D:D,借用紀錄!B:B,A221,借用紀錄!H:H,"&lt;="&amp;TODAY(),借用紀錄!J:J,""))</f>
        <v/>
      </c>
      <c r="H221" s="6">
        <f>IF(A221="","",SUMIFS(維修紀錄!C:C,維修紀錄!A:A,A221,維修紀錄!D:D,"&lt;="&amp;TODAY(),維修紀錄!F:F,""))</f>
        <v/>
      </c>
      <c r="I221" s="6">
        <f>IF(A221="","",E221-F221-G221-H221)</f>
        <v/>
      </c>
      <c r="J221" s="6">
        <f>IF(A221="","",E221-F221-SUMIFS(借用紀錄!D:D,借用紀錄!B:B,A221,借用紀錄!H:H,"&lt;="&amp;$M$2,借用紀錄!I:I,"&gt;="&amp;$M$2,借用紀錄!J:J,"")-SUMIFS(借用紀錄!D:D,借用紀錄!B:B,A221,借用紀錄!I:I,"&lt;"&amp;TODAY(),借用紀錄!I:I,"&lt;"&amp;$M$2,借用紀錄!J:J,"")-SUMIFS(維修紀錄!C:C,維修紀錄!A:A,A221,維修紀錄!D:D,"&lt;="&amp;$M$2,維修紀錄!E:E,"&gt;="&amp;$M$2,維修紀錄!F:F,"")-SUMIFS(維修紀錄!C:C,維修紀錄!A:A,A221,維修紀錄!E:E,"&lt;"&amp;TODAY(),維修紀錄!E:E,"&lt;"&amp;$M$2,維修紀錄!F:F,""))</f>
        <v/>
      </c>
      <c r="K221" s="6">
        <f>IF(A221="","",COUNTIFS(借用紀錄!B:B,A221,借用紀錄!N:N,"逾期"))</f>
        <v/>
      </c>
    </row>
    <row r="222">
      <c r="A222" s="5" t="n"/>
      <c r="B222" s="5" t="n"/>
      <c r="C222" s="5" t="n"/>
      <c r="D222" s="5" t="n"/>
      <c r="E222" s="5" t="n"/>
      <c r="F222" s="5" t="n"/>
      <c r="G222" s="6">
        <f>IF(A222="","",SUMIFS(借用紀錄!D:D,借用紀錄!B:B,A222,借用紀錄!H:H,"&lt;="&amp;TODAY(),借用紀錄!J:J,""))</f>
        <v/>
      </c>
      <c r="H222" s="6">
        <f>IF(A222="","",SUMIFS(維修紀錄!C:C,維修紀錄!A:A,A222,維修紀錄!D:D,"&lt;="&amp;TODAY(),維修紀錄!F:F,""))</f>
        <v/>
      </c>
      <c r="I222" s="6">
        <f>IF(A222="","",E222-F222-G222-H222)</f>
        <v/>
      </c>
      <c r="J222" s="6">
        <f>IF(A222="","",E222-F222-SUMIFS(借用紀錄!D:D,借用紀錄!B:B,A222,借用紀錄!H:H,"&lt;="&amp;$M$2,借用紀錄!I:I,"&gt;="&amp;$M$2,借用紀錄!J:J,"")-SUMIFS(借用紀錄!D:D,借用紀錄!B:B,A222,借用紀錄!I:I,"&lt;"&amp;TODAY(),借用紀錄!I:I,"&lt;"&amp;$M$2,借用紀錄!J:J,"")-SUMIFS(維修紀錄!C:C,維修紀錄!A:A,A222,維修紀錄!D:D,"&lt;="&amp;$M$2,維修紀錄!E:E,"&gt;="&amp;$M$2,維修紀錄!F:F,"")-SUMIFS(維修紀錄!C:C,維修紀錄!A:A,A222,維修紀錄!E:E,"&lt;"&amp;TODAY(),維修紀錄!E:E,"&lt;"&amp;$M$2,維修紀錄!F:F,""))</f>
        <v/>
      </c>
      <c r="K222" s="6">
        <f>IF(A222="","",COUNTIFS(借用紀錄!B:B,A222,借用紀錄!N:N,"逾期"))</f>
        <v/>
      </c>
    </row>
    <row r="223">
      <c r="A223" s="5" t="n"/>
      <c r="B223" s="5" t="n"/>
      <c r="C223" s="5" t="n"/>
      <c r="D223" s="5" t="n"/>
      <c r="E223" s="5" t="n"/>
      <c r="F223" s="5" t="n"/>
      <c r="G223" s="6">
        <f>IF(A223="","",SUMIFS(借用紀錄!D:D,借用紀錄!B:B,A223,借用紀錄!H:H,"&lt;="&amp;TODAY(),借用紀錄!J:J,""))</f>
        <v/>
      </c>
      <c r="H223" s="6">
        <f>IF(A223="","",SUMIFS(維修紀錄!C:C,維修紀錄!A:A,A223,維修紀錄!D:D,"&lt;="&amp;TODAY(),維修紀錄!F:F,""))</f>
        <v/>
      </c>
      <c r="I223" s="6">
        <f>IF(A223="","",E223-F223-G223-H223)</f>
        <v/>
      </c>
      <c r="J223" s="6">
        <f>IF(A223="","",E223-F223-SUMIFS(借用紀錄!D:D,借用紀錄!B:B,A223,借用紀錄!H:H,"&lt;="&amp;$M$2,借用紀錄!I:I,"&gt;="&amp;$M$2,借用紀錄!J:J,"")-SUMIFS(借用紀錄!D:D,借用紀錄!B:B,A223,借用紀錄!I:I,"&lt;"&amp;TODAY(),借用紀錄!I:I,"&lt;"&amp;$M$2,借用紀錄!J:J,"")-SUMIFS(維修紀錄!C:C,維修紀錄!A:A,A223,維修紀錄!D:D,"&lt;="&amp;$M$2,維修紀錄!E:E,"&gt;="&amp;$M$2,維修紀錄!F:F,"")-SUMIFS(維修紀錄!C:C,維修紀錄!A:A,A223,維修紀錄!E:E,"&lt;"&amp;TODAY(),維修紀錄!E:E,"&lt;"&amp;$M$2,維修紀錄!F:F,""))</f>
        <v/>
      </c>
      <c r="K223" s="6">
        <f>IF(A223="","",COUNTIFS(借用紀錄!B:B,A223,借用紀錄!N:N,"逾期"))</f>
        <v/>
      </c>
    </row>
    <row r="224">
      <c r="A224" s="5" t="n"/>
      <c r="B224" s="5" t="n"/>
      <c r="C224" s="5" t="n"/>
      <c r="D224" s="5" t="n"/>
      <c r="E224" s="5" t="n"/>
      <c r="F224" s="5" t="n"/>
      <c r="G224" s="6">
        <f>IF(A224="","",SUMIFS(借用紀錄!D:D,借用紀錄!B:B,A224,借用紀錄!H:H,"&lt;="&amp;TODAY(),借用紀錄!J:J,""))</f>
        <v/>
      </c>
      <c r="H224" s="6">
        <f>IF(A224="","",SUMIFS(維修紀錄!C:C,維修紀錄!A:A,A224,維修紀錄!D:D,"&lt;="&amp;TODAY(),維修紀錄!F:F,""))</f>
        <v/>
      </c>
      <c r="I224" s="6">
        <f>IF(A224="","",E224-F224-G224-H224)</f>
        <v/>
      </c>
      <c r="J224" s="6">
        <f>IF(A224="","",E224-F224-SUMIFS(借用紀錄!D:D,借用紀錄!B:B,A224,借用紀錄!H:H,"&lt;="&amp;$M$2,借用紀錄!I:I,"&gt;="&amp;$M$2,借用紀錄!J:J,"")-SUMIFS(借用紀錄!D:D,借用紀錄!B:B,A224,借用紀錄!I:I,"&lt;"&amp;TODAY(),借用紀錄!I:I,"&lt;"&amp;$M$2,借用紀錄!J:J,"")-SUMIFS(維修紀錄!C:C,維修紀錄!A:A,A224,維修紀錄!D:D,"&lt;="&amp;$M$2,維修紀錄!E:E,"&gt;="&amp;$M$2,維修紀錄!F:F,"")-SUMIFS(維修紀錄!C:C,維修紀錄!A:A,A224,維修紀錄!E:E,"&lt;"&amp;TODAY(),維修紀錄!E:E,"&lt;"&amp;$M$2,維修紀錄!F:F,""))</f>
        <v/>
      </c>
      <c r="K224" s="6">
        <f>IF(A224="","",COUNTIFS(借用紀錄!B:B,A224,借用紀錄!N:N,"逾期"))</f>
        <v/>
      </c>
    </row>
    <row r="225">
      <c r="A225" s="5" t="n"/>
      <c r="B225" s="5" t="n"/>
      <c r="C225" s="5" t="n"/>
      <c r="D225" s="5" t="n"/>
      <c r="E225" s="5" t="n"/>
      <c r="F225" s="5" t="n"/>
      <c r="G225" s="6">
        <f>IF(A225="","",SUMIFS(借用紀錄!D:D,借用紀錄!B:B,A225,借用紀錄!H:H,"&lt;="&amp;TODAY(),借用紀錄!J:J,""))</f>
        <v/>
      </c>
      <c r="H225" s="6">
        <f>IF(A225="","",SUMIFS(維修紀錄!C:C,維修紀錄!A:A,A225,維修紀錄!D:D,"&lt;="&amp;TODAY(),維修紀錄!F:F,""))</f>
        <v/>
      </c>
      <c r="I225" s="6">
        <f>IF(A225="","",E225-F225-G225-H225)</f>
        <v/>
      </c>
      <c r="J225" s="6">
        <f>IF(A225="","",E225-F225-SUMIFS(借用紀錄!D:D,借用紀錄!B:B,A225,借用紀錄!H:H,"&lt;="&amp;$M$2,借用紀錄!I:I,"&gt;="&amp;$M$2,借用紀錄!J:J,"")-SUMIFS(借用紀錄!D:D,借用紀錄!B:B,A225,借用紀錄!I:I,"&lt;"&amp;TODAY(),借用紀錄!I:I,"&lt;"&amp;$M$2,借用紀錄!J:J,"")-SUMIFS(維修紀錄!C:C,維修紀錄!A:A,A225,維修紀錄!D:D,"&lt;="&amp;$M$2,維修紀錄!E:E,"&gt;="&amp;$M$2,維修紀錄!F:F,"")-SUMIFS(維修紀錄!C:C,維修紀錄!A:A,A225,維修紀錄!E:E,"&lt;"&amp;TODAY(),維修紀錄!E:E,"&lt;"&amp;$M$2,維修紀錄!F:F,""))</f>
        <v/>
      </c>
      <c r="K225" s="6">
        <f>IF(A225="","",COUNTIFS(借用紀錄!B:B,A225,借用紀錄!N:N,"逾期"))</f>
        <v/>
      </c>
    </row>
    <row r="226">
      <c r="A226" s="5" t="n"/>
      <c r="B226" s="5" t="n"/>
      <c r="C226" s="5" t="n"/>
      <c r="D226" s="5" t="n"/>
      <c r="E226" s="5" t="n"/>
      <c r="F226" s="5" t="n"/>
      <c r="G226" s="6">
        <f>IF(A226="","",SUMIFS(借用紀錄!D:D,借用紀錄!B:B,A226,借用紀錄!H:H,"&lt;="&amp;TODAY(),借用紀錄!J:J,""))</f>
        <v/>
      </c>
      <c r="H226" s="6">
        <f>IF(A226="","",SUMIFS(維修紀錄!C:C,維修紀錄!A:A,A226,維修紀錄!D:D,"&lt;="&amp;TODAY(),維修紀錄!F:F,""))</f>
        <v/>
      </c>
      <c r="I226" s="6">
        <f>IF(A226="","",E226-F226-G226-H226)</f>
        <v/>
      </c>
      <c r="J226" s="6">
        <f>IF(A226="","",E226-F226-SUMIFS(借用紀錄!D:D,借用紀錄!B:B,A226,借用紀錄!H:H,"&lt;="&amp;$M$2,借用紀錄!I:I,"&gt;="&amp;$M$2,借用紀錄!J:J,"")-SUMIFS(借用紀錄!D:D,借用紀錄!B:B,A226,借用紀錄!I:I,"&lt;"&amp;TODAY(),借用紀錄!I:I,"&lt;"&amp;$M$2,借用紀錄!J:J,"")-SUMIFS(維修紀錄!C:C,維修紀錄!A:A,A226,維修紀錄!D:D,"&lt;="&amp;$M$2,維修紀錄!E:E,"&gt;="&amp;$M$2,維修紀錄!F:F,"")-SUMIFS(維修紀錄!C:C,維修紀錄!A:A,A226,維修紀錄!E:E,"&lt;"&amp;TODAY(),維修紀錄!E:E,"&lt;"&amp;$M$2,維修紀錄!F:F,""))</f>
        <v/>
      </c>
      <c r="K226" s="6">
        <f>IF(A226="","",COUNTIFS(借用紀錄!B:B,A226,借用紀錄!N:N,"逾期"))</f>
        <v/>
      </c>
    </row>
    <row r="227">
      <c r="A227" s="5" t="n"/>
      <c r="B227" s="5" t="n"/>
      <c r="C227" s="5" t="n"/>
      <c r="D227" s="5" t="n"/>
      <c r="E227" s="5" t="n"/>
      <c r="F227" s="5" t="n"/>
      <c r="G227" s="6">
        <f>IF(A227="","",SUMIFS(借用紀錄!D:D,借用紀錄!B:B,A227,借用紀錄!H:H,"&lt;="&amp;TODAY(),借用紀錄!J:J,""))</f>
        <v/>
      </c>
      <c r="H227" s="6">
        <f>IF(A227="","",SUMIFS(維修紀錄!C:C,維修紀錄!A:A,A227,維修紀錄!D:D,"&lt;="&amp;TODAY(),維修紀錄!F:F,""))</f>
        <v/>
      </c>
      <c r="I227" s="6">
        <f>IF(A227="","",E227-F227-G227-H227)</f>
        <v/>
      </c>
      <c r="J227" s="6">
        <f>IF(A227="","",E227-F227-SUMIFS(借用紀錄!D:D,借用紀錄!B:B,A227,借用紀錄!H:H,"&lt;="&amp;$M$2,借用紀錄!I:I,"&gt;="&amp;$M$2,借用紀錄!J:J,"")-SUMIFS(借用紀錄!D:D,借用紀錄!B:B,A227,借用紀錄!I:I,"&lt;"&amp;TODAY(),借用紀錄!I:I,"&lt;"&amp;$M$2,借用紀錄!J:J,"")-SUMIFS(維修紀錄!C:C,維修紀錄!A:A,A227,維修紀錄!D:D,"&lt;="&amp;$M$2,維修紀錄!E:E,"&gt;="&amp;$M$2,維修紀錄!F:F,"")-SUMIFS(維修紀錄!C:C,維修紀錄!A:A,A227,維修紀錄!E:E,"&lt;"&amp;TODAY(),維修紀錄!E:E,"&lt;"&amp;$M$2,維修紀錄!F:F,""))</f>
        <v/>
      </c>
      <c r="K227" s="6">
        <f>IF(A227="","",COUNTIFS(借用紀錄!B:B,A227,借用紀錄!N:N,"逾期"))</f>
        <v/>
      </c>
    </row>
    <row r="228">
      <c r="A228" s="5" t="n"/>
      <c r="B228" s="5" t="n"/>
      <c r="C228" s="5" t="n"/>
      <c r="D228" s="5" t="n"/>
      <c r="E228" s="5" t="n"/>
      <c r="F228" s="5" t="n"/>
      <c r="G228" s="6">
        <f>IF(A228="","",SUMIFS(借用紀錄!D:D,借用紀錄!B:B,A228,借用紀錄!H:H,"&lt;="&amp;TODAY(),借用紀錄!J:J,""))</f>
        <v/>
      </c>
      <c r="H228" s="6">
        <f>IF(A228="","",SUMIFS(維修紀錄!C:C,維修紀錄!A:A,A228,維修紀錄!D:D,"&lt;="&amp;TODAY(),維修紀錄!F:F,""))</f>
        <v/>
      </c>
      <c r="I228" s="6">
        <f>IF(A228="","",E228-F228-G228-H228)</f>
        <v/>
      </c>
      <c r="J228" s="6">
        <f>IF(A228="","",E228-F228-SUMIFS(借用紀錄!D:D,借用紀錄!B:B,A228,借用紀錄!H:H,"&lt;="&amp;$M$2,借用紀錄!I:I,"&gt;="&amp;$M$2,借用紀錄!J:J,"")-SUMIFS(借用紀錄!D:D,借用紀錄!B:B,A228,借用紀錄!I:I,"&lt;"&amp;TODAY(),借用紀錄!I:I,"&lt;"&amp;$M$2,借用紀錄!J:J,"")-SUMIFS(維修紀錄!C:C,維修紀錄!A:A,A228,維修紀錄!D:D,"&lt;="&amp;$M$2,維修紀錄!E:E,"&gt;="&amp;$M$2,維修紀錄!F:F,"")-SUMIFS(維修紀錄!C:C,維修紀錄!A:A,A228,維修紀錄!E:E,"&lt;"&amp;TODAY(),維修紀錄!E:E,"&lt;"&amp;$M$2,維修紀錄!F:F,""))</f>
        <v/>
      </c>
      <c r="K228" s="6">
        <f>IF(A228="","",COUNTIFS(借用紀錄!B:B,A228,借用紀錄!N:N,"逾期"))</f>
        <v/>
      </c>
    </row>
    <row r="229">
      <c r="A229" s="5" t="n"/>
      <c r="B229" s="5" t="n"/>
      <c r="C229" s="5" t="n"/>
      <c r="D229" s="5" t="n"/>
      <c r="E229" s="5" t="n"/>
      <c r="F229" s="5" t="n"/>
      <c r="G229" s="6">
        <f>IF(A229="","",SUMIFS(借用紀錄!D:D,借用紀錄!B:B,A229,借用紀錄!H:H,"&lt;="&amp;TODAY(),借用紀錄!J:J,""))</f>
        <v/>
      </c>
      <c r="H229" s="6">
        <f>IF(A229="","",SUMIFS(維修紀錄!C:C,維修紀錄!A:A,A229,維修紀錄!D:D,"&lt;="&amp;TODAY(),維修紀錄!F:F,""))</f>
        <v/>
      </c>
      <c r="I229" s="6">
        <f>IF(A229="","",E229-F229-G229-H229)</f>
        <v/>
      </c>
      <c r="J229" s="6">
        <f>IF(A229="","",E229-F229-SUMIFS(借用紀錄!D:D,借用紀錄!B:B,A229,借用紀錄!H:H,"&lt;="&amp;$M$2,借用紀錄!I:I,"&gt;="&amp;$M$2,借用紀錄!J:J,"")-SUMIFS(借用紀錄!D:D,借用紀錄!B:B,A229,借用紀錄!I:I,"&lt;"&amp;TODAY(),借用紀錄!I:I,"&lt;"&amp;$M$2,借用紀錄!J:J,"")-SUMIFS(維修紀錄!C:C,維修紀錄!A:A,A229,維修紀錄!D:D,"&lt;="&amp;$M$2,維修紀錄!E:E,"&gt;="&amp;$M$2,維修紀錄!F:F,"")-SUMIFS(維修紀錄!C:C,維修紀錄!A:A,A229,維修紀錄!E:E,"&lt;"&amp;TODAY(),維修紀錄!E:E,"&lt;"&amp;$M$2,維修紀錄!F:F,""))</f>
        <v/>
      </c>
      <c r="K229" s="6">
        <f>IF(A229="","",COUNTIFS(借用紀錄!B:B,A229,借用紀錄!N:N,"逾期"))</f>
        <v/>
      </c>
    </row>
    <row r="230">
      <c r="A230" s="5" t="n"/>
      <c r="B230" s="5" t="n"/>
      <c r="C230" s="5" t="n"/>
      <c r="D230" s="5" t="n"/>
      <c r="E230" s="5" t="n"/>
      <c r="F230" s="5" t="n"/>
      <c r="G230" s="6">
        <f>IF(A230="","",SUMIFS(借用紀錄!D:D,借用紀錄!B:B,A230,借用紀錄!H:H,"&lt;="&amp;TODAY(),借用紀錄!J:J,""))</f>
        <v/>
      </c>
      <c r="H230" s="6">
        <f>IF(A230="","",SUMIFS(維修紀錄!C:C,維修紀錄!A:A,A230,維修紀錄!D:D,"&lt;="&amp;TODAY(),維修紀錄!F:F,""))</f>
        <v/>
      </c>
      <c r="I230" s="6">
        <f>IF(A230="","",E230-F230-G230-H230)</f>
        <v/>
      </c>
      <c r="J230" s="6">
        <f>IF(A230="","",E230-F230-SUMIFS(借用紀錄!D:D,借用紀錄!B:B,A230,借用紀錄!H:H,"&lt;="&amp;$M$2,借用紀錄!I:I,"&gt;="&amp;$M$2,借用紀錄!J:J,"")-SUMIFS(借用紀錄!D:D,借用紀錄!B:B,A230,借用紀錄!I:I,"&lt;"&amp;TODAY(),借用紀錄!I:I,"&lt;"&amp;$M$2,借用紀錄!J:J,"")-SUMIFS(維修紀錄!C:C,維修紀錄!A:A,A230,維修紀錄!D:D,"&lt;="&amp;$M$2,維修紀錄!E:E,"&gt;="&amp;$M$2,維修紀錄!F:F,"")-SUMIFS(維修紀錄!C:C,維修紀錄!A:A,A230,維修紀錄!E:E,"&lt;"&amp;TODAY(),維修紀錄!E:E,"&lt;"&amp;$M$2,維修紀錄!F:F,""))</f>
        <v/>
      </c>
      <c r="K230" s="6">
        <f>IF(A230="","",COUNTIFS(借用紀錄!B:B,A230,借用紀錄!N:N,"逾期"))</f>
        <v/>
      </c>
    </row>
    <row r="231">
      <c r="A231" s="5" t="n"/>
      <c r="B231" s="5" t="n"/>
      <c r="C231" s="5" t="n"/>
      <c r="D231" s="5" t="n"/>
      <c r="E231" s="5" t="n"/>
      <c r="F231" s="5" t="n"/>
      <c r="G231" s="6">
        <f>IF(A231="","",SUMIFS(借用紀錄!D:D,借用紀錄!B:B,A231,借用紀錄!H:H,"&lt;="&amp;TODAY(),借用紀錄!J:J,""))</f>
        <v/>
      </c>
      <c r="H231" s="6">
        <f>IF(A231="","",SUMIFS(維修紀錄!C:C,維修紀錄!A:A,A231,維修紀錄!D:D,"&lt;="&amp;TODAY(),維修紀錄!F:F,""))</f>
        <v/>
      </c>
      <c r="I231" s="6">
        <f>IF(A231="","",E231-F231-G231-H231)</f>
        <v/>
      </c>
      <c r="J231" s="6">
        <f>IF(A231="","",E231-F231-SUMIFS(借用紀錄!D:D,借用紀錄!B:B,A231,借用紀錄!H:H,"&lt;="&amp;$M$2,借用紀錄!I:I,"&gt;="&amp;$M$2,借用紀錄!J:J,"")-SUMIFS(借用紀錄!D:D,借用紀錄!B:B,A231,借用紀錄!I:I,"&lt;"&amp;TODAY(),借用紀錄!I:I,"&lt;"&amp;$M$2,借用紀錄!J:J,"")-SUMIFS(維修紀錄!C:C,維修紀錄!A:A,A231,維修紀錄!D:D,"&lt;="&amp;$M$2,維修紀錄!E:E,"&gt;="&amp;$M$2,維修紀錄!F:F,"")-SUMIFS(維修紀錄!C:C,維修紀錄!A:A,A231,維修紀錄!E:E,"&lt;"&amp;TODAY(),維修紀錄!E:E,"&lt;"&amp;$M$2,維修紀錄!F:F,""))</f>
        <v/>
      </c>
      <c r="K231" s="6">
        <f>IF(A231="","",COUNTIFS(借用紀錄!B:B,A231,借用紀錄!N:N,"逾期"))</f>
        <v/>
      </c>
    </row>
    <row r="232">
      <c r="A232" s="5" t="n"/>
      <c r="B232" s="5" t="n"/>
      <c r="C232" s="5" t="n"/>
      <c r="D232" s="5" t="n"/>
      <c r="E232" s="5" t="n"/>
      <c r="F232" s="5" t="n"/>
      <c r="G232" s="6">
        <f>IF(A232="","",SUMIFS(借用紀錄!D:D,借用紀錄!B:B,A232,借用紀錄!H:H,"&lt;="&amp;TODAY(),借用紀錄!J:J,""))</f>
        <v/>
      </c>
      <c r="H232" s="6">
        <f>IF(A232="","",SUMIFS(維修紀錄!C:C,維修紀錄!A:A,A232,維修紀錄!D:D,"&lt;="&amp;TODAY(),維修紀錄!F:F,""))</f>
        <v/>
      </c>
      <c r="I232" s="6">
        <f>IF(A232="","",E232-F232-G232-H232)</f>
        <v/>
      </c>
      <c r="J232" s="6">
        <f>IF(A232="","",E232-F232-SUMIFS(借用紀錄!D:D,借用紀錄!B:B,A232,借用紀錄!H:H,"&lt;="&amp;$M$2,借用紀錄!I:I,"&gt;="&amp;$M$2,借用紀錄!J:J,"")-SUMIFS(借用紀錄!D:D,借用紀錄!B:B,A232,借用紀錄!I:I,"&lt;"&amp;TODAY(),借用紀錄!I:I,"&lt;"&amp;$M$2,借用紀錄!J:J,"")-SUMIFS(維修紀錄!C:C,維修紀錄!A:A,A232,維修紀錄!D:D,"&lt;="&amp;$M$2,維修紀錄!E:E,"&gt;="&amp;$M$2,維修紀錄!F:F,"")-SUMIFS(維修紀錄!C:C,維修紀錄!A:A,A232,維修紀錄!E:E,"&lt;"&amp;TODAY(),維修紀錄!E:E,"&lt;"&amp;$M$2,維修紀錄!F:F,""))</f>
        <v/>
      </c>
      <c r="K232" s="6">
        <f>IF(A232="","",COUNTIFS(借用紀錄!B:B,A232,借用紀錄!N:N,"逾期"))</f>
        <v/>
      </c>
    </row>
    <row r="233">
      <c r="A233" s="5" t="n"/>
      <c r="B233" s="5" t="n"/>
      <c r="C233" s="5" t="n"/>
      <c r="D233" s="5" t="n"/>
      <c r="E233" s="5" t="n"/>
      <c r="F233" s="5" t="n"/>
      <c r="G233" s="6">
        <f>IF(A233="","",SUMIFS(借用紀錄!D:D,借用紀錄!B:B,A233,借用紀錄!H:H,"&lt;="&amp;TODAY(),借用紀錄!J:J,""))</f>
        <v/>
      </c>
      <c r="H233" s="6">
        <f>IF(A233="","",SUMIFS(維修紀錄!C:C,維修紀錄!A:A,A233,維修紀錄!D:D,"&lt;="&amp;TODAY(),維修紀錄!F:F,""))</f>
        <v/>
      </c>
      <c r="I233" s="6">
        <f>IF(A233="","",E233-F233-G233-H233)</f>
        <v/>
      </c>
      <c r="J233" s="6">
        <f>IF(A233="","",E233-F233-SUMIFS(借用紀錄!D:D,借用紀錄!B:B,A233,借用紀錄!H:H,"&lt;="&amp;$M$2,借用紀錄!I:I,"&gt;="&amp;$M$2,借用紀錄!J:J,"")-SUMIFS(借用紀錄!D:D,借用紀錄!B:B,A233,借用紀錄!I:I,"&lt;"&amp;TODAY(),借用紀錄!I:I,"&lt;"&amp;$M$2,借用紀錄!J:J,"")-SUMIFS(維修紀錄!C:C,維修紀錄!A:A,A233,維修紀錄!D:D,"&lt;="&amp;$M$2,維修紀錄!E:E,"&gt;="&amp;$M$2,維修紀錄!F:F,"")-SUMIFS(維修紀錄!C:C,維修紀錄!A:A,A233,維修紀錄!E:E,"&lt;"&amp;TODAY(),維修紀錄!E:E,"&lt;"&amp;$M$2,維修紀錄!F:F,""))</f>
        <v/>
      </c>
      <c r="K233" s="6">
        <f>IF(A233="","",COUNTIFS(借用紀錄!B:B,A233,借用紀錄!N:N,"逾期"))</f>
        <v/>
      </c>
    </row>
    <row r="234">
      <c r="A234" s="5" t="n"/>
      <c r="B234" s="5" t="n"/>
      <c r="C234" s="5" t="n"/>
      <c r="D234" s="5" t="n"/>
      <c r="E234" s="5" t="n"/>
      <c r="F234" s="5" t="n"/>
      <c r="G234" s="6">
        <f>IF(A234="","",SUMIFS(借用紀錄!D:D,借用紀錄!B:B,A234,借用紀錄!H:H,"&lt;="&amp;TODAY(),借用紀錄!J:J,""))</f>
        <v/>
      </c>
      <c r="H234" s="6">
        <f>IF(A234="","",SUMIFS(維修紀錄!C:C,維修紀錄!A:A,A234,維修紀錄!D:D,"&lt;="&amp;TODAY(),維修紀錄!F:F,""))</f>
        <v/>
      </c>
      <c r="I234" s="6">
        <f>IF(A234="","",E234-F234-G234-H234)</f>
        <v/>
      </c>
      <c r="J234" s="6">
        <f>IF(A234="","",E234-F234-SUMIFS(借用紀錄!D:D,借用紀錄!B:B,A234,借用紀錄!H:H,"&lt;="&amp;$M$2,借用紀錄!I:I,"&gt;="&amp;$M$2,借用紀錄!J:J,"")-SUMIFS(借用紀錄!D:D,借用紀錄!B:B,A234,借用紀錄!I:I,"&lt;"&amp;TODAY(),借用紀錄!I:I,"&lt;"&amp;$M$2,借用紀錄!J:J,"")-SUMIFS(維修紀錄!C:C,維修紀錄!A:A,A234,維修紀錄!D:D,"&lt;="&amp;$M$2,維修紀錄!E:E,"&gt;="&amp;$M$2,維修紀錄!F:F,"")-SUMIFS(維修紀錄!C:C,維修紀錄!A:A,A234,維修紀錄!E:E,"&lt;"&amp;TODAY(),維修紀錄!E:E,"&lt;"&amp;$M$2,維修紀錄!F:F,""))</f>
        <v/>
      </c>
      <c r="K234" s="6">
        <f>IF(A234="","",COUNTIFS(借用紀錄!B:B,A234,借用紀錄!N:N,"逾期"))</f>
        <v/>
      </c>
    </row>
    <row r="235">
      <c r="A235" s="5" t="n"/>
      <c r="B235" s="5" t="n"/>
      <c r="C235" s="5" t="n"/>
      <c r="D235" s="5" t="n"/>
      <c r="E235" s="5" t="n"/>
      <c r="F235" s="5" t="n"/>
      <c r="G235" s="6">
        <f>IF(A235="","",SUMIFS(借用紀錄!D:D,借用紀錄!B:B,A235,借用紀錄!H:H,"&lt;="&amp;TODAY(),借用紀錄!J:J,""))</f>
        <v/>
      </c>
      <c r="H235" s="6">
        <f>IF(A235="","",SUMIFS(維修紀錄!C:C,維修紀錄!A:A,A235,維修紀錄!D:D,"&lt;="&amp;TODAY(),維修紀錄!F:F,""))</f>
        <v/>
      </c>
      <c r="I235" s="6">
        <f>IF(A235="","",E235-F235-G235-H235)</f>
        <v/>
      </c>
      <c r="J235" s="6">
        <f>IF(A235="","",E235-F235-SUMIFS(借用紀錄!D:D,借用紀錄!B:B,A235,借用紀錄!H:H,"&lt;="&amp;$M$2,借用紀錄!I:I,"&gt;="&amp;$M$2,借用紀錄!J:J,"")-SUMIFS(借用紀錄!D:D,借用紀錄!B:B,A235,借用紀錄!I:I,"&lt;"&amp;TODAY(),借用紀錄!I:I,"&lt;"&amp;$M$2,借用紀錄!J:J,"")-SUMIFS(維修紀錄!C:C,維修紀錄!A:A,A235,維修紀錄!D:D,"&lt;="&amp;$M$2,維修紀錄!E:E,"&gt;="&amp;$M$2,維修紀錄!F:F,"")-SUMIFS(維修紀錄!C:C,維修紀錄!A:A,A235,維修紀錄!E:E,"&lt;"&amp;TODAY(),維修紀錄!E:E,"&lt;"&amp;$M$2,維修紀錄!F:F,""))</f>
        <v/>
      </c>
      <c r="K235" s="6">
        <f>IF(A235="","",COUNTIFS(借用紀錄!B:B,A235,借用紀錄!N:N,"逾期"))</f>
        <v/>
      </c>
    </row>
    <row r="236">
      <c r="A236" s="5" t="n"/>
      <c r="B236" s="5" t="n"/>
      <c r="C236" s="5" t="n"/>
      <c r="D236" s="5" t="n"/>
      <c r="E236" s="5" t="n"/>
      <c r="F236" s="5" t="n"/>
      <c r="G236" s="6">
        <f>IF(A236="","",SUMIFS(借用紀錄!D:D,借用紀錄!B:B,A236,借用紀錄!H:H,"&lt;="&amp;TODAY(),借用紀錄!J:J,""))</f>
        <v/>
      </c>
      <c r="H236" s="6">
        <f>IF(A236="","",SUMIFS(維修紀錄!C:C,維修紀錄!A:A,A236,維修紀錄!D:D,"&lt;="&amp;TODAY(),維修紀錄!F:F,""))</f>
        <v/>
      </c>
      <c r="I236" s="6">
        <f>IF(A236="","",E236-F236-G236-H236)</f>
        <v/>
      </c>
      <c r="J236" s="6">
        <f>IF(A236="","",E236-F236-SUMIFS(借用紀錄!D:D,借用紀錄!B:B,A236,借用紀錄!H:H,"&lt;="&amp;$M$2,借用紀錄!I:I,"&gt;="&amp;$M$2,借用紀錄!J:J,"")-SUMIFS(借用紀錄!D:D,借用紀錄!B:B,A236,借用紀錄!I:I,"&lt;"&amp;TODAY(),借用紀錄!I:I,"&lt;"&amp;$M$2,借用紀錄!J:J,"")-SUMIFS(維修紀錄!C:C,維修紀錄!A:A,A236,維修紀錄!D:D,"&lt;="&amp;$M$2,維修紀錄!E:E,"&gt;="&amp;$M$2,維修紀錄!F:F,"")-SUMIFS(維修紀錄!C:C,維修紀錄!A:A,A236,維修紀錄!E:E,"&lt;"&amp;TODAY(),維修紀錄!E:E,"&lt;"&amp;$M$2,維修紀錄!F:F,""))</f>
        <v/>
      </c>
      <c r="K236" s="6">
        <f>IF(A236="","",COUNTIFS(借用紀錄!B:B,A236,借用紀錄!N:N,"逾期"))</f>
        <v/>
      </c>
    </row>
    <row r="237">
      <c r="A237" s="5" t="n"/>
      <c r="B237" s="5" t="n"/>
      <c r="C237" s="5" t="n"/>
      <c r="D237" s="5" t="n"/>
      <c r="E237" s="5" t="n"/>
      <c r="F237" s="5" t="n"/>
      <c r="G237" s="6">
        <f>IF(A237="","",SUMIFS(借用紀錄!D:D,借用紀錄!B:B,A237,借用紀錄!H:H,"&lt;="&amp;TODAY(),借用紀錄!J:J,""))</f>
        <v/>
      </c>
      <c r="H237" s="6">
        <f>IF(A237="","",SUMIFS(維修紀錄!C:C,維修紀錄!A:A,A237,維修紀錄!D:D,"&lt;="&amp;TODAY(),維修紀錄!F:F,""))</f>
        <v/>
      </c>
      <c r="I237" s="6">
        <f>IF(A237="","",E237-F237-G237-H237)</f>
        <v/>
      </c>
      <c r="J237" s="6">
        <f>IF(A237="","",E237-F237-SUMIFS(借用紀錄!D:D,借用紀錄!B:B,A237,借用紀錄!H:H,"&lt;="&amp;$M$2,借用紀錄!I:I,"&gt;="&amp;$M$2,借用紀錄!J:J,"")-SUMIFS(借用紀錄!D:D,借用紀錄!B:B,A237,借用紀錄!I:I,"&lt;"&amp;TODAY(),借用紀錄!I:I,"&lt;"&amp;$M$2,借用紀錄!J:J,"")-SUMIFS(維修紀錄!C:C,維修紀錄!A:A,A237,維修紀錄!D:D,"&lt;="&amp;$M$2,維修紀錄!E:E,"&gt;="&amp;$M$2,維修紀錄!F:F,"")-SUMIFS(維修紀錄!C:C,維修紀錄!A:A,A237,維修紀錄!E:E,"&lt;"&amp;TODAY(),維修紀錄!E:E,"&lt;"&amp;$M$2,維修紀錄!F:F,""))</f>
        <v/>
      </c>
      <c r="K237" s="6">
        <f>IF(A237="","",COUNTIFS(借用紀錄!B:B,A237,借用紀錄!N:N,"逾期"))</f>
        <v/>
      </c>
    </row>
    <row r="238">
      <c r="A238" s="5" t="n"/>
      <c r="B238" s="5" t="n"/>
      <c r="C238" s="5" t="n"/>
      <c r="D238" s="5" t="n"/>
      <c r="E238" s="5" t="n"/>
      <c r="F238" s="5" t="n"/>
      <c r="G238" s="6">
        <f>IF(A238="","",SUMIFS(借用紀錄!D:D,借用紀錄!B:B,A238,借用紀錄!H:H,"&lt;="&amp;TODAY(),借用紀錄!J:J,""))</f>
        <v/>
      </c>
      <c r="H238" s="6">
        <f>IF(A238="","",SUMIFS(維修紀錄!C:C,維修紀錄!A:A,A238,維修紀錄!D:D,"&lt;="&amp;TODAY(),維修紀錄!F:F,""))</f>
        <v/>
      </c>
      <c r="I238" s="6">
        <f>IF(A238="","",E238-F238-G238-H238)</f>
        <v/>
      </c>
      <c r="J238" s="6">
        <f>IF(A238="","",E238-F238-SUMIFS(借用紀錄!D:D,借用紀錄!B:B,A238,借用紀錄!H:H,"&lt;="&amp;$M$2,借用紀錄!I:I,"&gt;="&amp;$M$2,借用紀錄!J:J,"")-SUMIFS(借用紀錄!D:D,借用紀錄!B:B,A238,借用紀錄!I:I,"&lt;"&amp;TODAY(),借用紀錄!I:I,"&lt;"&amp;$M$2,借用紀錄!J:J,"")-SUMIFS(維修紀錄!C:C,維修紀錄!A:A,A238,維修紀錄!D:D,"&lt;="&amp;$M$2,維修紀錄!E:E,"&gt;="&amp;$M$2,維修紀錄!F:F,"")-SUMIFS(維修紀錄!C:C,維修紀錄!A:A,A238,維修紀錄!E:E,"&lt;"&amp;TODAY(),維修紀錄!E:E,"&lt;"&amp;$M$2,維修紀錄!F:F,""))</f>
        <v/>
      </c>
      <c r="K238" s="6">
        <f>IF(A238="","",COUNTIFS(借用紀錄!B:B,A238,借用紀錄!N:N,"逾期"))</f>
        <v/>
      </c>
    </row>
    <row r="239">
      <c r="A239" s="5" t="n"/>
      <c r="B239" s="5" t="n"/>
      <c r="C239" s="5" t="n"/>
      <c r="D239" s="5" t="n"/>
      <c r="E239" s="5" t="n"/>
      <c r="F239" s="5" t="n"/>
      <c r="G239" s="6">
        <f>IF(A239="","",SUMIFS(借用紀錄!D:D,借用紀錄!B:B,A239,借用紀錄!H:H,"&lt;="&amp;TODAY(),借用紀錄!J:J,""))</f>
        <v/>
      </c>
      <c r="H239" s="6">
        <f>IF(A239="","",SUMIFS(維修紀錄!C:C,維修紀錄!A:A,A239,維修紀錄!D:D,"&lt;="&amp;TODAY(),維修紀錄!F:F,""))</f>
        <v/>
      </c>
      <c r="I239" s="6">
        <f>IF(A239="","",E239-F239-G239-H239)</f>
        <v/>
      </c>
      <c r="J239" s="6">
        <f>IF(A239="","",E239-F239-SUMIFS(借用紀錄!D:D,借用紀錄!B:B,A239,借用紀錄!H:H,"&lt;="&amp;$M$2,借用紀錄!I:I,"&gt;="&amp;$M$2,借用紀錄!J:J,"")-SUMIFS(借用紀錄!D:D,借用紀錄!B:B,A239,借用紀錄!I:I,"&lt;"&amp;TODAY(),借用紀錄!I:I,"&lt;"&amp;$M$2,借用紀錄!J:J,"")-SUMIFS(維修紀錄!C:C,維修紀錄!A:A,A239,維修紀錄!D:D,"&lt;="&amp;$M$2,維修紀錄!E:E,"&gt;="&amp;$M$2,維修紀錄!F:F,"")-SUMIFS(維修紀錄!C:C,維修紀錄!A:A,A239,維修紀錄!E:E,"&lt;"&amp;TODAY(),維修紀錄!E:E,"&lt;"&amp;$M$2,維修紀錄!F:F,""))</f>
        <v/>
      </c>
      <c r="K239" s="6">
        <f>IF(A239="","",COUNTIFS(借用紀錄!B:B,A239,借用紀錄!N:N,"逾期"))</f>
        <v/>
      </c>
    </row>
    <row r="240">
      <c r="A240" s="5" t="n"/>
      <c r="B240" s="5" t="n"/>
      <c r="C240" s="5" t="n"/>
      <c r="D240" s="5" t="n"/>
      <c r="E240" s="5" t="n"/>
      <c r="F240" s="5" t="n"/>
      <c r="G240" s="6">
        <f>IF(A240="","",SUMIFS(借用紀錄!D:D,借用紀錄!B:B,A240,借用紀錄!H:H,"&lt;="&amp;TODAY(),借用紀錄!J:J,""))</f>
        <v/>
      </c>
      <c r="H240" s="6">
        <f>IF(A240="","",SUMIFS(維修紀錄!C:C,維修紀錄!A:A,A240,維修紀錄!D:D,"&lt;="&amp;TODAY(),維修紀錄!F:F,""))</f>
        <v/>
      </c>
      <c r="I240" s="6">
        <f>IF(A240="","",E240-F240-G240-H240)</f>
        <v/>
      </c>
      <c r="J240" s="6">
        <f>IF(A240="","",E240-F240-SUMIFS(借用紀錄!D:D,借用紀錄!B:B,A240,借用紀錄!H:H,"&lt;="&amp;$M$2,借用紀錄!I:I,"&gt;="&amp;$M$2,借用紀錄!J:J,"")-SUMIFS(借用紀錄!D:D,借用紀錄!B:B,A240,借用紀錄!I:I,"&lt;"&amp;TODAY(),借用紀錄!I:I,"&lt;"&amp;$M$2,借用紀錄!J:J,"")-SUMIFS(維修紀錄!C:C,維修紀錄!A:A,A240,維修紀錄!D:D,"&lt;="&amp;$M$2,維修紀錄!E:E,"&gt;="&amp;$M$2,維修紀錄!F:F,"")-SUMIFS(維修紀錄!C:C,維修紀錄!A:A,A240,維修紀錄!E:E,"&lt;"&amp;TODAY(),維修紀錄!E:E,"&lt;"&amp;$M$2,維修紀錄!F:F,""))</f>
        <v/>
      </c>
      <c r="K240" s="6">
        <f>IF(A240="","",COUNTIFS(借用紀錄!B:B,A240,借用紀錄!N:N,"逾期"))</f>
        <v/>
      </c>
    </row>
    <row r="241">
      <c r="A241" s="5" t="n"/>
      <c r="B241" s="5" t="n"/>
      <c r="C241" s="5" t="n"/>
      <c r="D241" s="5" t="n"/>
      <c r="E241" s="5" t="n"/>
      <c r="F241" s="5" t="n"/>
      <c r="G241" s="6">
        <f>IF(A241="","",SUMIFS(借用紀錄!D:D,借用紀錄!B:B,A241,借用紀錄!H:H,"&lt;="&amp;TODAY(),借用紀錄!J:J,""))</f>
        <v/>
      </c>
      <c r="H241" s="6">
        <f>IF(A241="","",SUMIFS(維修紀錄!C:C,維修紀錄!A:A,A241,維修紀錄!D:D,"&lt;="&amp;TODAY(),維修紀錄!F:F,""))</f>
        <v/>
      </c>
      <c r="I241" s="6">
        <f>IF(A241="","",E241-F241-G241-H241)</f>
        <v/>
      </c>
      <c r="J241" s="6">
        <f>IF(A241="","",E241-F241-SUMIFS(借用紀錄!D:D,借用紀錄!B:B,A241,借用紀錄!H:H,"&lt;="&amp;$M$2,借用紀錄!I:I,"&gt;="&amp;$M$2,借用紀錄!J:J,"")-SUMIFS(借用紀錄!D:D,借用紀錄!B:B,A241,借用紀錄!I:I,"&lt;"&amp;TODAY(),借用紀錄!I:I,"&lt;"&amp;$M$2,借用紀錄!J:J,"")-SUMIFS(維修紀錄!C:C,維修紀錄!A:A,A241,維修紀錄!D:D,"&lt;="&amp;$M$2,維修紀錄!E:E,"&gt;="&amp;$M$2,維修紀錄!F:F,"")-SUMIFS(維修紀錄!C:C,維修紀錄!A:A,A241,維修紀錄!E:E,"&lt;"&amp;TODAY(),維修紀錄!E:E,"&lt;"&amp;$M$2,維修紀錄!F:F,""))</f>
        <v/>
      </c>
      <c r="K241" s="6">
        <f>IF(A241="","",COUNTIFS(借用紀錄!B:B,A241,借用紀錄!N:N,"逾期"))</f>
        <v/>
      </c>
    </row>
    <row r="242">
      <c r="A242" s="5" t="n"/>
      <c r="B242" s="5" t="n"/>
      <c r="C242" s="5" t="n"/>
      <c r="D242" s="5" t="n"/>
      <c r="E242" s="5" t="n"/>
      <c r="F242" s="5" t="n"/>
      <c r="G242" s="6">
        <f>IF(A242="","",SUMIFS(借用紀錄!D:D,借用紀錄!B:B,A242,借用紀錄!H:H,"&lt;="&amp;TODAY(),借用紀錄!J:J,""))</f>
        <v/>
      </c>
      <c r="H242" s="6">
        <f>IF(A242="","",SUMIFS(維修紀錄!C:C,維修紀錄!A:A,A242,維修紀錄!D:D,"&lt;="&amp;TODAY(),維修紀錄!F:F,""))</f>
        <v/>
      </c>
      <c r="I242" s="6">
        <f>IF(A242="","",E242-F242-G242-H242)</f>
        <v/>
      </c>
      <c r="J242" s="6">
        <f>IF(A242="","",E242-F242-SUMIFS(借用紀錄!D:D,借用紀錄!B:B,A242,借用紀錄!H:H,"&lt;="&amp;$M$2,借用紀錄!I:I,"&gt;="&amp;$M$2,借用紀錄!J:J,"")-SUMIFS(借用紀錄!D:D,借用紀錄!B:B,A242,借用紀錄!I:I,"&lt;"&amp;TODAY(),借用紀錄!I:I,"&lt;"&amp;$M$2,借用紀錄!J:J,"")-SUMIFS(維修紀錄!C:C,維修紀錄!A:A,A242,維修紀錄!D:D,"&lt;="&amp;$M$2,維修紀錄!E:E,"&gt;="&amp;$M$2,維修紀錄!F:F,"")-SUMIFS(維修紀錄!C:C,維修紀錄!A:A,A242,維修紀錄!E:E,"&lt;"&amp;TODAY(),維修紀錄!E:E,"&lt;"&amp;$M$2,維修紀錄!F:F,""))</f>
        <v/>
      </c>
      <c r="K242" s="6">
        <f>IF(A242="","",COUNTIFS(借用紀錄!B:B,A242,借用紀錄!N:N,"逾期"))</f>
        <v/>
      </c>
    </row>
    <row r="243">
      <c r="A243" s="5" t="n"/>
      <c r="B243" s="5" t="n"/>
      <c r="C243" s="5" t="n"/>
      <c r="D243" s="5" t="n"/>
      <c r="E243" s="5" t="n"/>
      <c r="F243" s="5" t="n"/>
      <c r="G243" s="6">
        <f>IF(A243="","",SUMIFS(借用紀錄!D:D,借用紀錄!B:B,A243,借用紀錄!H:H,"&lt;="&amp;TODAY(),借用紀錄!J:J,""))</f>
        <v/>
      </c>
      <c r="H243" s="6">
        <f>IF(A243="","",SUMIFS(維修紀錄!C:C,維修紀錄!A:A,A243,維修紀錄!D:D,"&lt;="&amp;TODAY(),維修紀錄!F:F,""))</f>
        <v/>
      </c>
      <c r="I243" s="6">
        <f>IF(A243="","",E243-F243-G243-H243)</f>
        <v/>
      </c>
      <c r="J243" s="6">
        <f>IF(A243="","",E243-F243-SUMIFS(借用紀錄!D:D,借用紀錄!B:B,A243,借用紀錄!H:H,"&lt;="&amp;$M$2,借用紀錄!I:I,"&gt;="&amp;$M$2,借用紀錄!J:J,"")-SUMIFS(借用紀錄!D:D,借用紀錄!B:B,A243,借用紀錄!I:I,"&lt;"&amp;TODAY(),借用紀錄!I:I,"&lt;"&amp;$M$2,借用紀錄!J:J,"")-SUMIFS(維修紀錄!C:C,維修紀錄!A:A,A243,維修紀錄!D:D,"&lt;="&amp;$M$2,維修紀錄!E:E,"&gt;="&amp;$M$2,維修紀錄!F:F,"")-SUMIFS(維修紀錄!C:C,維修紀錄!A:A,A243,維修紀錄!E:E,"&lt;"&amp;TODAY(),維修紀錄!E:E,"&lt;"&amp;$M$2,維修紀錄!F:F,""))</f>
        <v/>
      </c>
      <c r="K243" s="6">
        <f>IF(A243="","",COUNTIFS(借用紀錄!B:B,A243,借用紀錄!N:N,"逾期"))</f>
        <v/>
      </c>
    </row>
    <row r="244">
      <c r="A244" s="5" t="n"/>
      <c r="B244" s="5" t="n"/>
      <c r="C244" s="5" t="n"/>
      <c r="D244" s="5" t="n"/>
      <c r="E244" s="5" t="n"/>
      <c r="F244" s="5" t="n"/>
      <c r="G244" s="6">
        <f>IF(A244="","",SUMIFS(借用紀錄!D:D,借用紀錄!B:B,A244,借用紀錄!H:H,"&lt;="&amp;TODAY(),借用紀錄!J:J,""))</f>
        <v/>
      </c>
      <c r="H244" s="6">
        <f>IF(A244="","",SUMIFS(維修紀錄!C:C,維修紀錄!A:A,A244,維修紀錄!D:D,"&lt;="&amp;TODAY(),維修紀錄!F:F,""))</f>
        <v/>
      </c>
      <c r="I244" s="6">
        <f>IF(A244="","",E244-F244-G244-H244)</f>
        <v/>
      </c>
      <c r="J244" s="6">
        <f>IF(A244="","",E244-F244-SUMIFS(借用紀錄!D:D,借用紀錄!B:B,A244,借用紀錄!H:H,"&lt;="&amp;$M$2,借用紀錄!I:I,"&gt;="&amp;$M$2,借用紀錄!J:J,"")-SUMIFS(借用紀錄!D:D,借用紀錄!B:B,A244,借用紀錄!I:I,"&lt;"&amp;TODAY(),借用紀錄!I:I,"&lt;"&amp;$M$2,借用紀錄!J:J,"")-SUMIFS(維修紀錄!C:C,維修紀錄!A:A,A244,維修紀錄!D:D,"&lt;="&amp;$M$2,維修紀錄!E:E,"&gt;="&amp;$M$2,維修紀錄!F:F,"")-SUMIFS(維修紀錄!C:C,維修紀錄!A:A,A244,維修紀錄!E:E,"&lt;"&amp;TODAY(),維修紀錄!E:E,"&lt;"&amp;$M$2,維修紀錄!F:F,""))</f>
        <v/>
      </c>
      <c r="K244" s="6">
        <f>IF(A244="","",COUNTIFS(借用紀錄!B:B,A244,借用紀錄!N:N,"逾期"))</f>
        <v/>
      </c>
    </row>
    <row r="245">
      <c r="A245" s="5" t="n"/>
      <c r="B245" s="5" t="n"/>
      <c r="C245" s="5" t="n"/>
      <c r="D245" s="5" t="n"/>
      <c r="E245" s="5" t="n"/>
      <c r="F245" s="5" t="n"/>
      <c r="G245" s="6">
        <f>IF(A245="","",SUMIFS(借用紀錄!D:D,借用紀錄!B:B,A245,借用紀錄!H:H,"&lt;="&amp;TODAY(),借用紀錄!J:J,""))</f>
        <v/>
      </c>
      <c r="H245" s="6">
        <f>IF(A245="","",SUMIFS(維修紀錄!C:C,維修紀錄!A:A,A245,維修紀錄!D:D,"&lt;="&amp;TODAY(),維修紀錄!F:F,""))</f>
        <v/>
      </c>
      <c r="I245" s="6">
        <f>IF(A245="","",E245-F245-G245-H245)</f>
        <v/>
      </c>
      <c r="J245" s="6">
        <f>IF(A245="","",E245-F245-SUMIFS(借用紀錄!D:D,借用紀錄!B:B,A245,借用紀錄!H:H,"&lt;="&amp;$M$2,借用紀錄!I:I,"&gt;="&amp;$M$2,借用紀錄!J:J,"")-SUMIFS(借用紀錄!D:D,借用紀錄!B:B,A245,借用紀錄!I:I,"&lt;"&amp;TODAY(),借用紀錄!I:I,"&lt;"&amp;$M$2,借用紀錄!J:J,"")-SUMIFS(維修紀錄!C:C,維修紀錄!A:A,A245,維修紀錄!D:D,"&lt;="&amp;$M$2,維修紀錄!E:E,"&gt;="&amp;$M$2,維修紀錄!F:F,"")-SUMIFS(維修紀錄!C:C,維修紀錄!A:A,A245,維修紀錄!E:E,"&lt;"&amp;TODAY(),維修紀錄!E:E,"&lt;"&amp;$M$2,維修紀錄!F:F,""))</f>
        <v/>
      </c>
      <c r="K245" s="6">
        <f>IF(A245="","",COUNTIFS(借用紀錄!B:B,A245,借用紀錄!N:N,"逾期"))</f>
        <v/>
      </c>
    </row>
    <row r="246">
      <c r="A246" s="5" t="n"/>
      <c r="B246" s="5" t="n"/>
      <c r="C246" s="5" t="n"/>
      <c r="D246" s="5" t="n"/>
      <c r="E246" s="5" t="n"/>
      <c r="F246" s="5" t="n"/>
      <c r="G246" s="6">
        <f>IF(A246="","",SUMIFS(借用紀錄!D:D,借用紀錄!B:B,A246,借用紀錄!H:H,"&lt;="&amp;TODAY(),借用紀錄!J:J,""))</f>
        <v/>
      </c>
      <c r="H246" s="6">
        <f>IF(A246="","",SUMIFS(維修紀錄!C:C,維修紀錄!A:A,A246,維修紀錄!D:D,"&lt;="&amp;TODAY(),維修紀錄!F:F,""))</f>
        <v/>
      </c>
      <c r="I246" s="6">
        <f>IF(A246="","",E246-F246-G246-H246)</f>
        <v/>
      </c>
      <c r="J246" s="6">
        <f>IF(A246="","",E246-F246-SUMIFS(借用紀錄!D:D,借用紀錄!B:B,A246,借用紀錄!H:H,"&lt;="&amp;$M$2,借用紀錄!I:I,"&gt;="&amp;$M$2,借用紀錄!J:J,"")-SUMIFS(借用紀錄!D:D,借用紀錄!B:B,A246,借用紀錄!I:I,"&lt;"&amp;TODAY(),借用紀錄!I:I,"&lt;"&amp;$M$2,借用紀錄!J:J,"")-SUMIFS(維修紀錄!C:C,維修紀錄!A:A,A246,維修紀錄!D:D,"&lt;="&amp;$M$2,維修紀錄!E:E,"&gt;="&amp;$M$2,維修紀錄!F:F,"")-SUMIFS(維修紀錄!C:C,維修紀錄!A:A,A246,維修紀錄!E:E,"&lt;"&amp;TODAY(),維修紀錄!E:E,"&lt;"&amp;$M$2,維修紀錄!F:F,""))</f>
        <v/>
      </c>
      <c r="K246" s="6">
        <f>IF(A246="","",COUNTIFS(借用紀錄!B:B,A246,借用紀錄!N:N,"逾期"))</f>
        <v/>
      </c>
    </row>
    <row r="247">
      <c r="A247" s="5" t="n"/>
      <c r="B247" s="5" t="n"/>
      <c r="C247" s="5" t="n"/>
      <c r="D247" s="5" t="n"/>
      <c r="E247" s="5" t="n"/>
      <c r="F247" s="5" t="n"/>
      <c r="G247" s="6">
        <f>IF(A247="","",SUMIFS(借用紀錄!D:D,借用紀錄!B:B,A247,借用紀錄!H:H,"&lt;="&amp;TODAY(),借用紀錄!J:J,""))</f>
        <v/>
      </c>
      <c r="H247" s="6">
        <f>IF(A247="","",SUMIFS(維修紀錄!C:C,維修紀錄!A:A,A247,維修紀錄!D:D,"&lt;="&amp;TODAY(),維修紀錄!F:F,""))</f>
        <v/>
      </c>
      <c r="I247" s="6">
        <f>IF(A247="","",E247-F247-G247-H247)</f>
        <v/>
      </c>
      <c r="J247" s="6">
        <f>IF(A247="","",E247-F247-SUMIFS(借用紀錄!D:D,借用紀錄!B:B,A247,借用紀錄!H:H,"&lt;="&amp;$M$2,借用紀錄!I:I,"&gt;="&amp;$M$2,借用紀錄!J:J,"")-SUMIFS(借用紀錄!D:D,借用紀錄!B:B,A247,借用紀錄!I:I,"&lt;"&amp;TODAY(),借用紀錄!I:I,"&lt;"&amp;$M$2,借用紀錄!J:J,"")-SUMIFS(維修紀錄!C:C,維修紀錄!A:A,A247,維修紀錄!D:D,"&lt;="&amp;$M$2,維修紀錄!E:E,"&gt;="&amp;$M$2,維修紀錄!F:F,"")-SUMIFS(維修紀錄!C:C,維修紀錄!A:A,A247,維修紀錄!E:E,"&lt;"&amp;TODAY(),維修紀錄!E:E,"&lt;"&amp;$M$2,維修紀錄!F:F,""))</f>
        <v/>
      </c>
      <c r="K247" s="6">
        <f>IF(A247="","",COUNTIFS(借用紀錄!B:B,A247,借用紀錄!N:N,"逾期"))</f>
        <v/>
      </c>
    </row>
    <row r="248">
      <c r="A248" s="5" t="n"/>
      <c r="B248" s="5" t="n"/>
      <c r="C248" s="5" t="n"/>
      <c r="D248" s="5" t="n"/>
      <c r="E248" s="5" t="n"/>
      <c r="F248" s="5" t="n"/>
      <c r="G248" s="6">
        <f>IF(A248="","",SUMIFS(借用紀錄!D:D,借用紀錄!B:B,A248,借用紀錄!H:H,"&lt;="&amp;TODAY(),借用紀錄!J:J,""))</f>
        <v/>
      </c>
      <c r="H248" s="6">
        <f>IF(A248="","",SUMIFS(維修紀錄!C:C,維修紀錄!A:A,A248,維修紀錄!D:D,"&lt;="&amp;TODAY(),維修紀錄!F:F,""))</f>
        <v/>
      </c>
      <c r="I248" s="6">
        <f>IF(A248="","",E248-F248-G248-H248)</f>
        <v/>
      </c>
      <c r="J248" s="6">
        <f>IF(A248="","",E248-F248-SUMIFS(借用紀錄!D:D,借用紀錄!B:B,A248,借用紀錄!H:H,"&lt;="&amp;$M$2,借用紀錄!I:I,"&gt;="&amp;$M$2,借用紀錄!J:J,"")-SUMIFS(借用紀錄!D:D,借用紀錄!B:B,A248,借用紀錄!I:I,"&lt;"&amp;TODAY(),借用紀錄!I:I,"&lt;"&amp;$M$2,借用紀錄!J:J,"")-SUMIFS(維修紀錄!C:C,維修紀錄!A:A,A248,維修紀錄!D:D,"&lt;="&amp;$M$2,維修紀錄!E:E,"&gt;="&amp;$M$2,維修紀錄!F:F,"")-SUMIFS(維修紀錄!C:C,維修紀錄!A:A,A248,維修紀錄!E:E,"&lt;"&amp;TODAY(),維修紀錄!E:E,"&lt;"&amp;$M$2,維修紀錄!F:F,""))</f>
        <v/>
      </c>
      <c r="K248" s="6">
        <f>IF(A248="","",COUNTIFS(借用紀錄!B:B,A248,借用紀錄!N:N,"逾期"))</f>
        <v/>
      </c>
    </row>
    <row r="249">
      <c r="A249" s="5" t="n"/>
      <c r="B249" s="5" t="n"/>
      <c r="C249" s="5" t="n"/>
      <c r="D249" s="5" t="n"/>
      <c r="E249" s="5" t="n"/>
      <c r="F249" s="5" t="n"/>
      <c r="G249" s="6">
        <f>IF(A249="","",SUMIFS(借用紀錄!D:D,借用紀錄!B:B,A249,借用紀錄!H:H,"&lt;="&amp;TODAY(),借用紀錄!J:J,""))</f>
        <v/>
      </c>
      <c r="H249" s="6">
        <f>IF(A249="","",SUMIFS(維修紀錄!C:C,維修紀錄!A:A,A249,維修紀錄!D:D,"&lt;="&amp;TODAY(),維修紀錄!F:F,""))</f>
        <v/>
      </c>
      <c r="I249" s="6">
        <f>IF(A249="","",E249-F249-G249-H249)</f>
        <v/>
      </c>
      <c r="J249" s="6">
        <f>IF(A249="","",E249-F249-SUMIFS(借用紀錄!D:D,借用紀錄!B:B,A249,借用紀錄!H:H,"&lt;="&amp;$M$2,借用紀錄!I:I,"&gt;="&amp;$M$2,借用紀錄!J:J,"")-SUMIFS(借用紀錄!D:D,借用紀錄!B:B,A249,借用紀錄!I:I,"&lt;"&amp;TODAY(),借用紀錄!I:I,"&lt;"&amp;$M$2,借用紀錄!J:J,"")-SUMIFS(維修紀錄!C:C,維修紀錄!A:A,A249,維修紀錄!D:D,"&lt;="&amp;$M$2,維修紀錄!E:E,"&gt;="&amp;$M$2,維修紀錄!F:F,"")-SUMIFS(維修紀錄!C:C,維修紀錄!A:A,A249,維修紀錄!E:E,"&lt;"&amp;TODAY(),維修紀錄!E:E,"&lt;"&amp;$M$2,維修紀錄!F:F,""))</f>
        <v/>
      </c>
      <c r="K249" s="6">
        <f>IF(A249="","",COUNTIFS(借用紀錄!B:B,A249,借用紀錄!N:N,"逾期"))</f>
        <v/>
      </c>
    </row>
    <row r="250">
      <c r="A250" s="5" t="n"/>
      <c r="B250" s="5" t="n"/>
      <c r="C250" s="5" t="n"/>
      <c r="D250" s="5" t="n"/>
      <c r="E250" s="5" t="n"/>
      <c r="F250" s="5" t="n"/>
      <c r="G250" s="6">
        <f>IF(A250="","",SUMIFS(借用紀錄!D:D,借用紀錄!B:B,A250,借用紀錄!H:H,"&lt;="&amp;TODAY(),借用紀錄!J:J,""))</f>
        <v/>
      </c>
      <c r="H250" s="6">
        <f>IF(A250="","",SUMIFS(維修紀錄!C:C,維修紀錄!A:A,A250,維修紀錄!D:D,"&lt;="&amp;TODAY(),維修紀錄!F:F,""))</f>
        <v/>
      </c>
      <c r="I250" s="6">
        <f>IF(A250="","",E250-F250-G250-H250)</f>
        <v/>
      </c>
      <c r="J250" s="6">
        <f>IF(A250="","",E250-F250-SUMIFS(借用紀錄!D:D,借用紀錄!B:B,A250,借用紀錄!H:H,"&lt;="&amp;$M$2,借用紀錄!I:I,"&gt;="&amp;$M$2,借用紀錄!J:J,"")-SUMIFS(借用紀錄!D:D,借用紀錄!B:B,A250,借用紀錄!I:I,"&lt;"&amp;TODAY(),借用紀錄!I:I,"&lt;"&amp;$M$2,借用紀錄!J:J,"")-SUMIFS(維修紀錄!C:C,維修紀錄!A:A,A250,維修紀錄!D:D,"&lt;="&amp;$M$2,維修紀錄!E:E,"&gt;="&amp;$M$2,維修紀錄!F:F,"")-SUMIFS(維修紀錄!C:C,維修紀錄!A:A,A250,維修紀錄!E:E,"&lt;"&amp;TODAY(),維修紀錄!E:E,"&lt;"&amp;$M$2,維修紀錄!F:F,""))</f>
        <v/>
      </c>
      <c r="K250" s="6">
        <f>IF(A250="","",COUNTIFS(借用紀錄!B:B,A250,借用紀錄!N:N,"逾期"))</f>
        <v/>
      </c>
    </row>
    <row r="251">
      <c r="A251" s="5" t="n"/>
      <c r="B251" s="5" t="n"/>
      <c r="C251" s="5" t="n"/>
      <c r="D251" s="5" t="n"/>
      <c r="E251" s="5" t="n"/>
      <c r="F251" s="5" t="n"/>
      <c r="G251" s="6">
        <f>IF(A251="","",SUMIFS(借用紀錄!D:D,借用紀錄!B:B,A251,借用紀錄!H:H,"&lt;="&amp;TODAY(),借用紀錄!J:J,""))</f>
        <v/>
      </c>
      <c r="H251" s="6">
        <f>IF(A251="","",SUMIFS(維修紀錄!C:C,維修紀錄!A:A,A251,維修紀錄!D:D,"&lt;="&amp;TODAY(),維修紀錄!F:F,""))</f>
        <v/>
      </c>
      <c r="I251" s="6">
        <f>IF(A251="","",E251-F251-G251-H251)</f>
        <v/>
      </c>
      <c r="J251" s="6">
        <f>IF(A251="","",E251-F251-SUMIFS(借用紀錄!D:D,借用紀錄!B:B,A251,借用紀錄!H:H,"&lt;="&amp;$M$2,借用紀錄!I:I,"&gt;="&amp;$M$2,借用紀錄!J:J,"")-SUMIFS(借用紀錄!D:D,借用紀錄!B:B,A251,借用紀錄!I:I,"&lt;"&amp;TODAY(),借用紀錄!I:I,"&lt;"&amp;$M$2,借用紀錄!J:J,"")-SUMIFS(維修紀錄!C:C,維修紀錄!A:A,A251,維修紀錄!D:D,"&lt;="&amp;$M$2,維修紀錄!E:E,"&gt;="&amp;$M$2,維修紀錄!F:F,"")-SUMIFS(維修紀錄!C:C,維修紀錄!A:A,A251,維修紀錄!E:E,"&lt;"&amp;TODAY(),維修紀錄!E:E,"&lt;"&amp;$M$2,維修紀錄!F:F,""))</f>
        <v/>
      </c>
      <c r="K251" s="6">
        <f>IF(A251="","",COUNTIFS(借用紀錄!B:B,A251,借用紀錄!N:N,"逾期"))</f>
        <v/>
      </c>
    </row>
    <row r="252">
      <c r="A252" s="5" t="n"/>
      <c r="B252" s="5" t="n"/>
      <c r="C252" s="5" t="n"/>
      <c r="D252" s="5" t="n"/>
      <c r="E252" s="5" t="n"/>
      <c r="F252" s="5" t="n"/>
      <c r="G252" s="6">
        <f>IF(A252="","",SUMIFS(借用紀錄!D:D,借用紀錄!B:B,A252,借用紀錄!H:H,"&lt;="&amp;TODAY(),借用紀錄!J:J,""))</f>
        <v/>
      </c>
      <c r="H252" s="6">
        <f>IF(A252="","",SUMIFS(維修紀錄!C:C,維修紀錄!A:A,A252,維修紀錄!D:D,"&lt;="&amp;TODAY(),維修紀錄!F:F,""))</f>
        <v/>
      </c>
      <c r="I252" s="6">
        <f>IF(A252="","",E252-F252-G252-H252)</f>
        <v/>
      </c>
      <c r="J252" s="6">
        <f>IF(A252="","",E252-F252-SUMIFS(借用紀錄!D:D,借用紀錄!B:B,A252,借用紀錄!H:H,"&lt;="&amp;$M$2,借用紀錄!I:I,"&gt;="&amp;$M$2,借用紀錄!J:J,"")-SUMIFS(借用紀錄!D:D,借用紀錄!B:B,A252,借用紀錄!I:I,"&lt;"&amp;TODAY(),借用紀錄!I:I,"&lt;"&amp;$M$2,借用紀錄!J:J,"")-SUMIFS(維修紀錄!C:C,維修紀錄!A:A,A252,維修紀錄!D:D,"&lt;="&amp;$M$2,維修紀錄!E:E,"&gt;="&amp;$M$2,維修紀錄!F:F,"")-SUMIFS(維修紀錄!C:C,維修紀錄!A:A,A252,維修紀錄!E:E,"&lt;"&amp;TODAY(),維修紀錄!E:E,"&lt;"&amp;$M$2,維修紀錄!F:F,""))</f>
        <v/>
      </c>
      <c r="K252" s="6">
        <f>IF(A252="","",COUNTIFS(借用紀錄!B:B,A252,借用紀錄!N:N,"逾期"))</f>
        <v/>
      </c>
    </row>
    <row r="253">
      <c r="A253" s="5" t="n"/>
      <c r="B253" s="5" t="n"/>
      <c r="C253" s="5" t="n"/>
      <c r="D253" s="5" t="n"/>
      <c r="E253" s="5" t="n"/>
      <c r="F253" s="5" t="n"/>
      <c r="G253" s="6">
        <f>IF(A253="","",SUMIFS(借用紀錄!D:D,借用紀錄!B:B,A253,借用紀錄!H:H,"&lt;="&amp;TODAY(),借用紀錄!J:J,""))</f>
        <v/>
      </c>
      <c r="H253" s="6">
        <f>IF(A253="","",SUMIFS(維修紀錄!C:C,維修紀錄!A:A,A253,維修紀錄!D:D,"&lt;="&amp;TODAY(),維修紀錄!F:F,""))</f>
        <v/>
      </c>
      <c r="I253" s="6">
        <f>IF(A253="","",E253-F253-G253-H253)</f>
        <v/>
      </c>
      <c r="J253" s="6">
        <f>IF(A253="","",E253-F253-SUMIFS(借用紀錄!D:D,借用紀錄!B:B,A253,借用紀錄!H:H,"&lt;="&amp;$M$2,借用紀錄!I:I,"&gt;="&amp;$M$2,借用紀錄!J:J,"")-SUMIFS(借用紀錄!D:D,借用紀錄!B:B,A253,借用紀錄!I:I,"&lt;"&amp;TODAY(),借用紀錄!I:I,"&lt;"&amp;$M$2,借用紀錄!J:J,"")-SUMIFS(維修紀錄!C:C,維修紀錄!A:A,A253,維修紀錄!D:D,"&lt;="&amp;$M$2,維修紀錄!E:E,"&gt;="&amp;$M$2,維修紀錄!F:F,"")-SUMIFS(維修紀錄!C:C,維修紀錄!A:A,A253,維修紀錄!E:E,"&lt;"&amp;TODAY(),維修紀錄!E:E,"&lt;"&amp;$M$2,維修紀錄!F:F,""))</f>
        <v/>
      </c>
      <c r="K253" s="6">
        <f>IF(A253="","",COUNTIFS(借用紀錄!B:B,A253,借用紀錄!N:N,"逾期"))</f>
        <v/>
      </c>
    </row>
    <row r="254">
      <c r="A254" s="5" t="n"/>
      <c r="B254" s="5" t="n"/>
      <c r="C254" s="5" t="n"/>
      <c r="D254" s="5" t="n"/>
      <c r="E254" s="5" t="n"/>
      <c r="F254" s="5" t="n"/>
      <c r="G254" s="6">
        <f>IF(A254="","",SUMIFS(借用紀錄!D:D,借用紀錄!B:B,A254,借用紀錄!H:H,"&lt;="&amp;TODAY(),借用紀錄!J:J,""))</f>
        <v/>
      </c>
      <c r="H254" s="6">
        <f>IF(A254="","",SUMIFS(維修紀錄!C:C,維修紀錄!A:A,A254,維修紀錄!D:D,"&lt;="&amp;TODAY(),維修紀錄!F:F,""))</f>
        <v/>
      </c>
      <c r="I254" s="6">
        <f>IF(A254="","",E254-F254-G254-H254)</f>
        <v/>
      </c>
      <c r="J254" s="6">
        <f>IF(A254="","",E254-F254-SUMIFS(借用紀錄!D:D,借用紀錄!B:B,A254,借用紀錄!H:H,"&lt;="&amp;$M$2,借用紀錄!I:I,"&gt;="&amp;$M$2,借用紀錄!J:J,"")-SUMIFS(借用紀錄!D:D,借用紀錄!B:B,A254,借用紀錄!I:I,"&lt;"&amp;TODAY(),借用紀錄!I:I,"&lt;"&amp;$M$2,借用紀錄!J:J,"")-SUMIFS(維修紀錄!C:C,維修紀錄!A:A,A254,維修紀錄!D:D,"&lt;="&amp;$M$2,維修紀錄!E:E,"&gt;="&amp;$M$2,維修紀錄!F:F,"")-SUMIFS(維修紀錄!C:C,維修紀錄!A:A,A254,維修紀錄!E:E,"&lt;"&amp;TODAY(),維修紀錄!E:E,"&lt;"&amp;$M$2,維修紀錄!F:F,""))</f>
        <v/>
      </c>
      <c r="K254" s="6">
        <f>IF(A254="","",COUNTIFS(借用紀錄!B:B,A254,借用紀錄!N:N,"逾期"))</f>
        <v/>
      </c>
    </row>
    <row r="255">
      <c r="A255" s="5" t="n"/>
      <c r="B255" s="5" t="n"/>
      <c r="C255" s="5" t="n"/>
      <c r="D255" s="5" t="n"/>
      <c r="E255" s="5" t="n"/>
      <c r="F255" s="5" t="n"/>
      <c r="G255" s="6">
        <f>IF(A255="","",SUMIFS(借用紀錄!D:D,借用紀錄!B:B,A255,借用紀錄!H:H,"&lt;="&amp;TODAY(),借用紀錄!J:J,""))</f>
        <v/>
      </c>
      <c r="H255" s="6">
        <f>IF(A255="","",SUMIFS(維修紀錄!C:C,維修紀錄!A:A,A255,維修紀錄!D:D,"&lt;="&amp;TODAY(),維修紀錄!F:F,""))</f>
        <v/>
      </c>
      <c r="I255" s="6">
        <f>IF(A255="","",E255-F255-G255-H255)</f>
        <v/>
      </c>
      <c r="J255" s="6">
        <f>IF(A255="","",E255-F255-SUMIFS(借用紀錄!D:D,借用紀錄!B:B,A255,借用紀錄!H:H,"&lt;="&amp;$M$2,借用紀錄!I:I,"&gt;="&amp;$M$2,借用紀錄!J:J,"")-SUMIFS(借用紀錄!D:D,借用紀錄!B:B,A255,借用紀錄!I:I,"&lt;"&amp;TODAY(),借用紀錄!I:I,"&lt;"&amp;$M$2,借用紀錄!J:J,"")-SUMIFS(維修紀錄!C:C,維修紀錄!A:A,A255,維修紀錄!D:D,"&lt;="&amp;$M$2,維修紀錄!E:E,"&gt;="&amp;$M$2,維修紀錄!F:F,"")-SUMIFS(維修紀錄!C:C,維修紀錄!A:A,A255,維修紀錄!E:E,"&lt;"&amp;TODAY(),維修紀錄!E:E,"&lt;"&amp;$M$2,維修紀錄!F:F,""))</f>
        <v/>
      </c>
      <c r="K255" s="6">
        <f>IF(A255="","",COUNTIFS(借用紀錄!B:B,A255,借用紀錄!N:N,"逾期"))</f>
        <v/>
      </c>
    </row>
    <row r="256">
      <c r="A256" s="5" t="n"/>
      <c r="B256" s="5" t="n"/>
      <c r="C256" s="5" t="n"/>
      <c r="D256" s="5" t="n"/>
      <c r="E256" s="5" t="n"/>
      <c r="F256" s="5" t="n"/>
      <c r="G256" s="6">
        <f>IF(A256="","",SUMIFS(借用紀錄!D:D,借用紀錄!B:B,A256,借用紀錄!H:H,"&lt;="&amp;TODAY(),借用紀錄!J:J,""))</f>
        <v/>
      </c>
      <c r="H256" s="6">
        <f>IF(A256="","",SUMIFS(維修紀錄!C:C,維修紀錄!A:A,A256,維修紀錄!D:D,"&lt;="&amp;TODAY(),維修紀錄!F:F,""))</f>
        <v/>
      </c>
      <c r="I256" s="6">
        <f>IF(A256="","",E256-F256-G256-H256)</f>
        <v/>
      </c>
      <c r="J256" s="6">
        <f>IF(A256="","",E256-F256-SUMIFS(借用紀錄!D:D,借用紀錄!B:B,A256,借用紀錄!H:H,"&lt;="&amp;$M$2,借用紀錄!I:I,"&gt;="&amp;$M$2,借用紀錄!J:J,"")-SUMIFS(借用紀錄!D:D,借用紀錄!B:B,A256,借用紀錄!I:I,"&lt;"&amp;TODAY(),借用紀錄!I:I,"&lt;"&amp;$M$2,借用紀錄!J:J,"")-SUMIFS(維修紀錄!C:C,維修紀錄!A:A,A256,維修紀錄!D:D,"&lt;="&amp;$M$2,維修紀錄!E:E,"&gt;="&amp;$M$2,維修紀錄!F:F,"")-SUMIFS(維修紀錄!C:C,維修紀錄!A:A,A256,維修紀錄!E:E,"&lt;"&amp;TODAY(),維修紀錄!E:E,"&lt;"&amp;$M$2,維修紀錄!F:F,""))</f>
        <v/>
      </c>
      <c r="K256" s="6">
        <f>IF(A256="","",COUNTIFS(借用紀錄!B:B,A256,借用紀錄!N:N,"逾期"))</f>
        <v/>
      </c>
    </row>
    <row r="257">
      <c r="A257" s="5" t="n"/>
      <c r="B257" s="5" t="n"/>
      <c r="C257" s="5" t="n"/>
      <c r="D257" s="5" t="n"/>
      <c r="E257" s="5" t="n"/>
      <c r="F257" s="5" t="n"/>
      <c r="G257" s="6">
        <f>IF(A257="","",SUMIFS(借用紀錄!D:D,借用紀錄!B:B,A257,借用紀錄!H:H,"&lt;="&amp;TODAY(),借用紀錄!J:J,""))</f>
        <v/>
      </c>
      <c r="H257" s="6">
        <f>IF(A257="","",SUMIFS(維修紀錄!C:C,維修紀錄!A:A,A257,維修紀錄!D:D,"&lt;="&amp;TODAY(),維修紀錄!F:F,""))</f>
        <v/>
      </c>
      <c r="I257" s="6">
        <f>IF(A257="","",E257-F257-G257-H257)</f>
        <v/>
      </c>
      <c r="J257" s="6">
        <f>IF(A257="","",E257-F257-SUMIFS(借用紀錄!D:D,借用紀錄!B:B,A257,借用紀錄!H:H,"&lt;="&amp;$M$2,借用紀錄!I:I,"&gt;="&amp;$M$2,借用紀錄!J:J,"")-SUMIFS(借用紀錄!D:D,借用紀錄!B:B,A257,借用紀錄!I:I,"&lt;"&amp;TODAY(),借用紀錄!I:I,"&lt;"&amp;$M$2,借用紀錄!J:J,"")-SUMIFS(維修紀錄!C:C,維修紀錄!A:A,A257,維修紀錄!D:D,"&lt;="&amp;$M$2,維修紀錄!E:E,"&gt;="&amp;$M$2,維修紀錄!F:F,"")-SUMIFS(維修紀錄!C:C,維修紀錄!A:A,A257,維修紀錄!E:E,"&lt;"&amp;TODAY(),維修紀錄!E:E,"&lt;"&amp;$M$2,維修紀錄!F:F,""))</f>
        <v/>
      </c>
      <c r="K257" s="6">
        <f>IF(A257="","",COUNTIFS(借用紀錄!B:B,A257,借用紀錄!N:N,"逾期"))</f>
        <v/>
      </c>
    </row>
    <row r="258">
      <c r="A258" s="5" t="n"/>
      <c r="B258" s="5" t="n"/>
      <c r="C258" s="5" t="n"/>
      <c r="D258" s="5" t="n"/>
      <c r="E258" s="5" t="n"/>
      <c r="F258" s="5" t="n"/>
      <c r="G258" s="6">
        <f>IF(A258="","",SUMIFS(借用紀錄!D:D,借用紀錄!B:B,A258,借用紀錄!H:H,"&lt;="&amp;TODAY(),借用紀錄!J:J,""))</f>
        <v/>
      </c>
      <c r="H258" s="6">
        <f>IF(A258="","",SUMIFS(維修紀錄!C:C,維修紀錄!A:A,A258,維修紀錄!D:D,"&lt;="&amp;TODAY(),維修紀錄!F:F,""))</f>
        <v/>
      </c>
      <c r="I258" s="6">
        <f>IF(A258="","",E258-F258-G258-H258)</f>
        <v/>
      </c>
      <c r="J258" s="6">
        <f>IF(A258="","",E258-F258-SUMIFS(借用紀錄!D:D,借用紀錄!B:B,A258,借用紀錄!H:H,"&lt;="&amp;$M$2,借用紀錄!I:I,"&gt;="&amp;$M$2,借用紀錄!J:J,"")-SUMIFS(借用紀錄!D:D,借用紀錄!B:B,A258,借用紀錄!I:I,"&lt;"&amp;TODAY(),借用紀錄!I:I,"&lt;"&amp;$M$2,借用紀錄!J:J,"")-SUMIFS(維修紀錄!C:C,維修紀錄!A:A,A258,維修紀錄!D:D,"&lt;="&amp;$M$2,維修紀錄!E:E,"&gt;="&amp;$M$2,維修紀錄!F:F,"")-SUMIFS(維修紀錄!C:C,維修紀錄!A:A,A258,維修紀錄!E:E,"&lt;"&amp;TODAY(),維修紀錄!E:E,"&lt;"&amp;$M$2,維修紀錄!F:F,""))</f>
        <v/>
      </c>
      <c r="K258" s="6">
        <f>IF(A258="","",COUNTIFS(借用紀錄!B:B,A258,借用紀錄!N:N,"逾期"))</f>
        <v/>
      </c>
    </row>
    <row r="259">
      <c r="A259" s="5" t="n"/>
      <c r="B259" s="5" t="n"/>
      <c r="C259" s="5" t="n"/>
      <c r="D259" s="5" t="n"/>
      <c r="E259" s="5" t="n"/>
      <c r="F259" s="5" t="n"/>
      <c r="G259" s="6">
        <f>IF(A259="","",SUMIFS(借用紀錄!D:D,借用紀錄!B:B,A259,借用紀錄!H:H,"&lt;="&amp;TODAY(),借用紀錄!J:J,""))</f>
        <v/>
      </c>
      <c r="H259" s="6">
        <f>IF(A259="","",SUMIFS(維修紀錄!C:C,維修紀錄!A:A,A259,維修紀錄!D:D,"&lt;="&amp;TODAY(),維修紀錄!F:F,""))</f>
        <v/>
      </c>
      <c r="I259" s="6">
        <f>IF(A259="","",E259-F259-G259-H259)</f>
        <v/>
      </c>
      <c r="J259" s="6">
        <f>IF(A259="","",E259-F259-SUMIFS(借用紀錄!D:D,借用紀錄!B:B,A259,借用紀錄!H:H,"&lt;="&amp;$M$2,借用紀錄!I:I,"&gt;="&amp;$M$2,借用紀錄!J:J,"")-SUMIFS(借用紀錄!D:D,借用紀錄!B:B,A259,借用紀錄!I:I,"&lt;"&amp;TODAY(),借用紀錄!I:I,"&lt;"&amp;$M$2,借用紀錄!J:J,"")-SUMIFS(維修紀錄!C:C,維修紀錄!A:A,A259,維修紀錄!D:D,"&lt;="&amp;$M$2,維修紀錄!E:E,"&gt;="&amp;$M$2,維修紀錄!F:F,"")-SUMIFS(維修紀錄!C:C,維修紀錄!A:A,A259,維修紀錄!E:E,"&lt;"&amp;TODAY(),維修紀錄!E:E,"&lt;"&amp;$M$2,維修紀錄!F:F,""))</f>
        <v/>
      </c>
      <c r="K259" s="6">
        <f>IF(A259="","",COUNTIFS(借用紀錄!B:B,A259,借用紀錄!N:N,"逾期"))</f>
        <v/>
      </c>
    </row>
    <row r="260">
      <c r="A260" s="5" t="n"/>
      <c r="B260" s="5" t="n"/>
      <c r="C260" s="5" t="n"/>
      <c r="D260" s="5" t="n"/>
      <c r="E260" s="5" t="n"/>
      <c r="F260" s="5" t="n"/>
      <c r="G260" s="6">
        <f>IF(A260="","",SUMIFS(借用紀錄!D:D,借用紀錄!B:B,A260,借用紀錄!H:H,"&lt;="&amp;TODAY(),借用紀錄!J:J,""))</f>
        <v/>
      </c>
      <c r="H260" s="6">
        <f>IF(A260="","",SUMIFS(維修紀錄!C:C,維修紀錄!A:A,A260,維修紀錄!D:D,"&lt;="&amp;TODAY(),維修紀錄!F:F,""))</f>
        <v/>
      </c>
      <c r="I260" s="6">
        <f>IF(A260="","",E260-F260-G260-H260)</f>
        <v/>
      </c>
      <c r="J260" s="6">
        <f>IF(A260="","",E260-F260-SUMIFS(借用紀錄!D:D,借用紀錄!B:B,A260,借用紀錄!H:H,"&lt;="&amp;$M$2,借用紀錄!I:I,"&gt;="&amp;$M$2,借用紀錄!J:J,"")-SUMIFS(借用紀錄!D:D,借用紀錄!B:B,A260,借用紀錄!I:I,"&lt;"&amp;TODAY(),借用紀錄!I:I,"&lt;"&amp;$M$2,借用紀錄!J:J,"")-SUMIFS(維修紀錄!C:C,維修紀錄!A:A,A260,維修紀錄!D:D,"&lt;="&amp;$M$2,維修紀錄!E:E,"&gt;="&amp;$M$2,維修紀錄!F:F,"")-SUMIFS(維修紀錄!C:C,維修紀錄!A:A,A260,維修紀錄!E:E,"&lt;"&amp;TODAY(),維修紀錄!E:E,"&lt;"&amp;$M$2,維修紀錄!F:F,""))</f>
        <v/>
      </c>
      <c r="K260" s="6">
        <f>IF(A260="","",COUNTIFS(借用紀錄!B:B,A260,借用紀錄!N:N,"逾期"))</f>
        <v/>
      </c>
    </row>
    <row r="261">
      <c r="A261" s="5" t="n"/>
      <c r="B261" s="5" t="n"/>
      <c r="C261" s="5" t="n"/>
      <c r="D261" s="5" t="n"/>
      <c r="E261" s="5" t="n"/>
      <c r="F261" s="5" t="n"/>
      <c r="G261" s="6">
        <f>IF(A261="","",SUMIFS(借用紀錄!D:D,借用紀錄!B:B,A261,借用紀錄!H:H,"&lt;="&amp;TODAY(),借用紀錄!J:J,""))</f>
        <v/>
      </c>
      <c r="H261" s="6">
        <f>IF(A261="","",SUMIFS(維修紀錄!C:C,維修紀錄!A:A,A261,維修紀錄!D:D,"&lt;="&amp;TODAY(),維修紀錄!F:F,""))</f>
        <v/>
      </c>
      <c r="I261" s="6">
        <f>IF(A261="","",E261-F261-G261-H261)</f>
        <v/>
      </c>
      <c r="J261" s="6">
        <f>IF(A261="","",E261-F261-SUMIFS(借用紀錄!D:D,借用紀錄!B:B,A261,借用紀錄!H:H,"&lt;="&amp;$M$2,借用紀錄!I:I,"&gt;="&amp;$M$2,借用紀錄!J:J,"")-SUMIFS(借用紀錄!D:D,借用紀錄!B:B,A261,借用紀錄!I:I,"&lt;"&amp;TODAY(),借用紀錄!I:I,"&lt;"&amp;$M$2,借用紀錄!J:J,"")-SUMIFS(維修紀錄!C:C,維修紀錄!A:A,A261,維修紀錄!D:D,"&lt;="&amp;$M$2,維修紀錄!E:E,"&gt;="&amp;$M$2,維修紀錄!F:F,"")-SUMIFS(維修紀錄!C:C,維修紀錄!A:A,A261,維修紀錄!E:E,"&lt;"&amp;TODAY(),維修紀錄!E:E,"&lt;"&amp;$M$2,維修紀錄!F:F,""))</f>
        <v/>
      </c>
      <c r="K261" s="6">
        <f>IF(A261="","",COUNTIFS(借用紀錄!B:B,A261,借用紀錄!N:N,"逾期"))</f>
        <v/>
      </c>
    </row>
    <row r="262">
      <c r="A262" s="5" t="n"/>
      <c r="B262" s="5" t="n"/>
      <c r="C262" s="5" t="n"/>
      <c r="D262" s="5" t="n"/>
      <c r="E262" s="5" t="n"/>
      <c r="F262" s="5" t="n"/>
      <c r="G262" s="6">
        <f>IF(A262="","",SUMIFS(借用紀錄!D:D,借用紀錄!B:B,A262,借用紀錄!H:H,"&lt;="&amp;TODAY(),借用紀錄!J:J,""))</f>
        <v/>
      </c>
      <c r="H262" s="6">
        <f>IF(A262="","",SUMIFS(維修紀錄!C:C,維修紀錄!A:A,A262,維修紀錄!D:D,"&lt;="&amp;TODAY(),維修紀錄!F:F,""))</f>
        <v/>
      </c>
      <c r="I262" s="6">
        <f>IF(A262="","",E262-F262-G262-H262)</f>
        <v/>
      </c>
      <c r="J262" s="6">
        <f>IF(A262="","",E262-F262-SUMIFS(借用紀錄!D:D,借用紀錄!B:B,A262,借用紀錄!H:H,"&lt;="&amp;$M$2,借用紀錄!I:I,"&gt;="&amp;$M$2,借用紀錄!J:J,"")-SUMIFS(借用紀錄!D:D,借用紀錄!B:B,A262,借用紀錄!I:I,"&lt;"&amp;TODAY(),借用紀錄!I:I,"&lt;"&amp;$M$2,借用紀錄!J:J,"")-SUMIFS(維修紀錄!C:C,維修紀錄!A:A,A262,維修紀錄!D:D,"&lt;="&amp;$M$2,維修紀錄!E:E,"&gt;="&amp;$M$2,維修紀錄!F:F,"")-SUMIFS(維修紀錄!C:C,維修紀錄!A:A,A262,維修紀錄!E:E,"&lt;"&amp;TODAY(),維修紀錄!E:E,"&lt;"&amp;$M$2,維修紀錄!F:F,""))</f>
        <v/>
      </c>
      <c r="K262" s="6">
        <f>IF(A262="","",COUNTIFS(借用紀錄!B:B,A262,借用紀錄!N:N,"逾期"))</f>
        <v/>
      </c>
    </row>
    <row r="263">
      <c r="A263" s="5" t="n"/>
      <c r="B263" s="5" t="n"/>
      <c r="C263" s="5" t="n"/>
      <c r="D263" s="5" t="n"/>
      <c r="E263" s="5" t="n"/>
      <c r="F263" s="5" t="n"/>
      <c r="G263" s="6">
        <f>IF(A263="","",SUMIFS(借用紀錄!D:D,借用紀錄!B:B,A263,借用紀錄!H:H,"&lt;="&amp;TODAY(),借用紀錄!J:J,""))</f>
        <v/>
      </c>
      <c r="H263" s="6">
        <f>IF(A263="","",SUMIFS(維修紀錄!C:C,維修紀錄!A:A,A263,維修紀錄!D:D,"&lt;="&amp;TODAY(),維修紀錄!F:F,""))</f>
        <v/>
      </c>
      <c r="I263" s="6">
        <f>IF(A263="","",E263-F263-G263-H263)</f>
        <v/>
      </c>
      <c r="J263" s="6">
        <f>IF(A263="","",E263-F263-SUMIFS(借用紀錄!D:D,借用紀錄!B:B,A263,借用紀錄!H:H,"&lt;="&amp;$M$2,借用紀錄!I:I,"&gt;="&amp;$M$2,借用紀錄!J:J,"")-SUMIFS(借用紀錄!D:D,借用紀錄!B:B,A263,借用紀錄!I:I,"&lt;"&amp;TODAY(),借用紀錄!I:I,"&lt;"&amp;$M$2,借用紀錄!J:J,"")-SUMIFS(維修紀錄!C:C,維修紀錄!A:A,A263,維修紀錄!D:D,"&lt;="&amp;$M$2,維修紀錄!E:E,"&gt;="&amp;$M$2,維修紀錄!F:F,"")-SUMIFS(維修紀錄!C:C,維修紀錄!A:A,A263,維修紀錄!E:E,"&lt;"&amp;TODAY(),維修紀錄!E:E,"&lt;"&amp;$M$2,維修紀錄!F:F,""))</f>
        <v/>
      </c>
      <c r="K263" s="6">
        <f>IF(A263="","",COUNTIFS(借用紀錄!B:B,A263,借用紀錄!N:N,"逾期"))</f>
        <v/>
      </c>
    </row>
    <row r="264">
      <c r="A264" s="5" t="n"/>
      <c r="B264" s="5" t="n"/>
      <c r="C264" s="5" t="n"/>
      <c r="D264" s="5" t="n"/>
      <c r="E264" s="5" t="n"/>
      <c r="F264" s="5" t="n"/>
      <c r="G264" s="6">
        <f>IF(A264="","",SUMIFS(借用紀錄!D:D,借用紀錄!B:B,A264,借用紀錄!H:H,"&lt;="&amp;TODAY(),借用紀錄!J:J,""))</f>
        <v/>
      </c>
      <c r="H264" s="6">
        <f>IF(A264="","",SUMIFS(維修紀錄!C:C,維修紀錄!A:A,A264,維修紀錄!D:D,"&lt;="&amp;TODAY(),維修紀錄!F:F,""))</f>
        <v/>
      </c>
      <c r="I264" s="6">
        <f>IF(A264="","",E264-F264-G264-H264)</f>
        <v/>
      </c>
      <c r="J264" s="6">
        <f>IF(A264="","",E264-F264-SUMIFS(借用紀錄!D:D,借用紀錄!B:B,A264,借用紀錄!H:H,"&lt;="&amp;$M$2,借用紀錄!I:I,"&gt;="&amp;$M$2,借用紀錄!J:J,"")-SUMIFS(借用紀錄!D:D,借用紀錄!B:B,A264,借用紀錄!I:I,"&lt;"&amp;TODAY(),借用紀錄!I:I,"&lt;"&amp;$M$2,借用紀錄!J:J,"")-SUMIFS(維修紀錄!C:C,維修紀錄!A:A,A264,維修紀錄!D:D,"&lt;="&amp;$M$2,維修紀錄!E:E,"&gt;="&amp;$M$2,維修紀錄!F:F,"")-SUMIFS(維修紀錄!C:C,維修紀錄!A:A,A264,維修紀錄!E:E,"&lt;"&amp;TODAY(),維修紀錄!E:E,"&lt;"&amp;$M$2,維修紀錄!F:F,""))</f>
        <v/>
      </c>
      <c r="K264" s="6">
        <f>IF(A264="","",COUNTIFS(借用紀錄!B:B,A264,借用紀錄!N:N,"逾期"))</f>
        <v/>
      </c>
    </row>
    <row r="265">
      <c r="A265" s="5" t="n"/>
      <c r="B265" s="5" t="n"/>
      <c r="C265" s="5" t="n"/>
      <c r="D265" s="5" t="n"/>
      <c r="E265" s="5" t="n"/>
      <c r="F265" s="5" t="n"/>
      <c r="G265" s="6">
        <f>IF(A265="","",SUMIFS(借用紀錄!D:D,借用紀錄!B:B,A265,借用紀錄!H:H,"&lt;="&amp;TODAY(),借用紀錄!J:J,""))</f>
        <v/>
      </c>
      <c r="H265" s="6">
        <f>IF(A265="","",SUMIFS(維修紀錄!C:C,維修紀錄!A:A,A265,維修紀錄!D:D,"&lt;="&amp;TODAY(),維修紀錄!F:F,""))</f>
        <v/>
      </c>
      <c r="I265" s="6">
        <f>IF(A265="","",E265-F265-G265-H265)</f>
        <v/>
      </c>
      <c r="J265" s="6">
        <f>IF(A265="","",E265-F265-SUMIFS(借用紀錄!D:D,借用紀錄!B:B,A265,借用紀錄!H:H,"&lt;="&amp;$M$2,借用紀錄!I:I,"&gt;="&amp;$M$2,借用紀錄!J:J,"")-SUMIFS(借用紀錄!D:D,借用紀錄!B:B,A265,借用紀錄!I:I,"&lt;"&amp;TODAY(),借用紀錄!I:I,"&lt;"&amp;$M$2,借用紀錄!J:J,"")-SUMIFS(維修紀錄!C:C,維修紀錄!A:A,A265,維修紀錄!D:D,"&lt;="&amp;$M$2,維修紀錄!E:E,"&gt;="&amp;$M$2,維修紀錄!F:F,"")-SUMIFS(維修紀錄!C:C,維修紀錄!A:A,A265,維修紀錄!E:E,"&lt;"&amp;TODAY(),維修紀錄!E:E,"&lt;"&amp;$M$2,維修紀錄!F:F,""))</f>
        <v/>
      </c>
      <c r="K265" s="6">
        <f>IF(A265="","",COUNTIFS(借用紀錄!B:B,A265,借用紀錄!N:N,"逾期"))</f>
        <v/>
      </c>
    </row>
    <row r="266">
      <c r="A266" s="5" t="n"/>
      <c r="B266" s="5" t="n"/>
      <c r="C266" s="5" t="n"/>
      <c r="D266" s="5" t="n"/>
      <c r="E266" s="5" t="n"/>
      <c r="F266" s="5" t="n"/>
      <c r="G266" s="6">
        <f>IF(A266="","",SUMIFS(借用紀錄!D:D,借用紀錄!B:B,A266,借用紀錄!H:H,"&lt;="&amp;TODAY(),借用紀錄!J:J,""))</f>
        <v/>
      </c>
      <c r="H266" s="6">
        <f>IF(A266="","",SUMIFS(維修紀錄!C:C,維修紀錄!A:A,A266,維修紀錄!D:D,"&lt;="&amp;TODAY(),維修紀錄!F:F,""))</f>
        <v/>
      </c>
      <c r="I266" s="6">
        <f>IF(A266="","",E266-F266-G266-H266)</f>
        <v/>
      </c>
      <c r="J266" s="6">
        <f>IF(A266="","",E266-F266-SUMIFS(借用紀錄!D:D,借用紀錄!B:B,A266,借用紀錄!H:H,"&lt;="&amp;$M$2,借用紀錄!I:I,"&gt;="&amp;$M$2,借用紀錄!J:J,"")-SUMIFS(借用紀錄!D:D,借用紀錄!B:B,A266,借用紀錄!I:I,"&lt;"&amp;TODAY(),借用紀錄!I:I,"&lt;"&amp;$M$2,借用紀錄!J:J,"")-SUMIFS(維修紀錄!C:C,維修紀錄!A:A,A266,維修紀錄!D:D,"&lt;="&amp;$M$2,維修紀錄!E:E,"&gt;="&amp;$M$2,維修紀錄!F:F,"")-SUMIFS(維修紀錄!C:C,維修紀錄!A:A,A266,維修紀錄!E:E,"&lt;"&amp;TODAY(),維修紀錄!E:E,"&lt;"&amp;$M$2,維修紀錄!F:F,""))</f>
        <v/>
      </c>
      <c r="K266" s="6">
        <f>IF(A266="","",COUNTIFS(借用紀錄!B:B,A266,借用紀錄!N:N,"逾期"))</f>
        <v/>
      </c>
    </row>
    <row r="267">
      <c r="A267" s="5" t="n"/>
      <c r="B267" s="5" t="n"/>
      <c r="C267" s="5" t="n"/>
      <c r="D267" s="5" t="n"/>
      <c r="E267" s="5" t="n"/>
      <c r="F267" s="5" t="n"/>
      <c r="G267" s="6">
        <f>IF(A267="","",SUMIFS(借用紀錄!D:D,借用紀錄!B:B,A267,借用紀錄!H:H,"&lt;="&amp;TODAY(),借用紀錄!J:J,""))</f>
        <v/>
      </c>
      <c r="H267" s="6">
        <f>IF(A267="","",SUMIFS(維修紀錄!C:C,維修紀錄!A:A,A267,維修紀錄!D:D,"&lt;="&amp;TODAY(),維修紀錄!F:F,""))</f>
        <v/>
      </c>
      <c r="I267" s="6">
        <f>IF(A267="","",E267-F267-G267-H267)</f>
        <v/>
      </c>
      <c r="J267" s="6">
        <f>IF(A267="","",E267-F267-SUMIFS(借用紀錄!D:D,借用紀錄!B:B,A267,借用紀錄!H:H,"&lt;="&amp;$M$2,借用紀錄!I:I,"&gt;="&amp;$M$2,借用紀錄!J:J,"")-SUMIFS(借用紀錄!D:D,借用紀錄!B:B,A267,借用紀錄!I:I,"&lt;"&amp;TODAY(),借用紀錄!I:I,"&lt;"&amp;$M$2,借用紀錄!J:J,"")-SUMIFS(維修紀錄!C:C,維修紀錄!A:A,A267,維修紀錄!D:D,"&lt;="&amp;$M$2,維修紀錄!E:E,"&gt;="&amp;$M$2,維修紀錄!F:F,"")-SUMIFS(維修紀錄!C:C,維修紀錄!A:A,A267,維修紀錄!E:E,"&lt;"&amp;TODAY(),維修紀錄!E:E,"&lt;"&amp;$M$2,維修紀錄!F:F,""))</f>
        <v/>
      </c>
      <c r="K267" s="6">
        <f>IF(A267="","",COUNTIFS(借用紀錄!B:B,A267,借用紀錄!N:N,"逾期"))</f>
        <v/>
      </c>
    </row>
    <row r="268">
      <c r="A268" s="5" t="n"/>
      <c r="B268" s="5" t="n"/>
      <c r="C268" s="5" t="n"/>
      <c r="D268" s="5" t="n"/>
      <c r="E268" s="5" t="n"/>
      <c r="F268" s="5" t="n"/>
      <c r="G268" s="6">
        <f>IF(A268="","",SUMIFS(借用紀錄!D:D,借用紀錄!B:B,A268,借用紀錄!H:H,"&lt;="&amp;TODAY(),借用紀錄!J:J,""))</f>
        <v/>
      </c>
      <c r="H268" s="6">
        <f>IF(A268="","",SUMIFS(維修紀錄!C:C,維修紀錄!A:A,A268,維修紀錄!D:D,"&lt;="&amp;TODAY(),維修紀錄!F:F,""))</f>
        <v/>
      </c>
      <c r="I268" s="6">
        <f>IF(A268="","",E268-F268-G268-H268)</f>
        <v/>
      </c>
      <c r="J268" s="6">
        <f>IF(A268="","",E268-F268-SUMIFS(借用紀錄!D:D,借用紀錄!B:B,A268,借用紀錄!H:H,"&lt;="&amp;$M$2,借用紀錄!I:I,"&gt;="&amp;$M$2,借用紀錄!J:J,"")-SUMIFS(借用紀錄!D:D,借用紀錄!B:B,A268,借用紀錄!I:I,"&lt;"&amp;TODAY(),借用紀錄!I:I,"&lt;"&amp;$M$2,借用紀錄!J:J,"")-SUMIFS(維修紀錄!C:C,維修紀錄!A:A,A268,維修紀錄!D:D,"&lt;="&amp;$M$2,維修紀錄!E:E,"&gt;="&amp;$M$2,維修紀錄!F:F,"")-SUMIFS(維修紀錄!C:C,維修紀錄!A:A,A268,維修紀錄!E:E,"&lt;"&amp;TODAY(),維修紀錄!E:E,"&lt;"&amp;$M$2,維修紀錄!F:F,""))</f>
        <v/>
      </c>
      <c r="K268" s="6">
        <f>IF(A268="","",COUNTIFS(借用紀錄!B:B,A268,借用紀錄!N:N,"逾期"))</f>
        <v/>
      </c>
    </row>
    <row r="269">
      <c r="A269" s="5" t="n"/>
      <c r="B269" s="5" t="n"/>
      <c r="C269" s="5" t="n"/>
      <c r="D269" s="5" t="n"/>
      <c r="E269" s="5" t="n"/>
      <c r="F269" s="5" t="n"/>
      <c r="G269" s="6">
        <f>IF(A269="","",SUMIFS(借用紀錄!D:D,借用紀錄!B:B,A269,借用紀錄!H:H,"&lt;="&amp;TODAY(),借用紀錄!J:J,""))</f>
        <v/>
      </c>
      <c r="H269" s="6">
        <f>IF(A269="","",SUMIFS(維修紀錄!C:C,維修紀錄!A:A,A269,維修紀錄!D:D,"&lt;="&amp;TODAY(),維修紀錄!F:F,""))</f>
        <v/>
      </c>
      <c r="I269" s="6">
        <f>IF(A269="","",E269-F269-G269-H269)</f>
        <v/>
      </c>
      <c r="J269" s="6">
        <f>IF(A269="","",E269-F269-SUMIFS(借用紀錄!D:D,借用紀錄!B:B,A269,借用紀錄!H:H,"&lt;="&amp;$M$2,借用紀錄!I:I,"&gt;="&amp;$M$2,借用紀錄!J:J,"")-SUMIFS(借用紀錄!D:D,借用紀錄!B:B,A269,借用紀錄!I:I,"&lt;"&amp;TODAY(),借用紀錄!I:I,"&lt;"&amp;$M$2,借用紀錄!J:J,"")-SUMIFS(維修紀錄!C:C,維修紀錄!A:A,A269,維修紀錄!D:D,"&lt;="&amp;$M$2,維修紀錄!E:E,"&gt;="&amp;$M$2,維修紀錄!F:F,"")-SUMIFS(維修紀錄!C:C,維修紀錄!A:A,A269,維修紀錄!E:E,"&lt;"&amp;TODAY(),維修紀錄!E:E,"&lt;"&amp;$M$2,維修紀錄!F:F,""))</f>
        <v/>
      </c>
      <c r="K269" s="6">
        <f>IF(A269="","",COUNTIFS(借用紀錄!B:B,A269,借用紀錄!N:N,"逾期"))</f>
        <v/>
      </c>
    </row>
    <row r="270">
      <c r="A270" s="5" t="n"/>
      <c r="B270" s="5" t="n"/>
      <c r="C270" s="5" t="n"/>
      <c r="D270" s="5" t="n"/>
      <c r="E270" s="5" t="n"/>
      <c r="F270" s="5" t="n"/>
      <c r="G270" s="6">
        <f>IF(A270="","",SUMIFS(借用紀錄!D:D,借用紀錄!B:B,A270,借用紀錄!H:H,"&lt;="&amp;TODAY(),借用紀錄!J:J,""))</f>
        <v/>
      </c>
      <c r="H270" s="6">
        <f>IF(A270="","",SUMIFS(維修紀錄!C:C,維修紀錄!A:A,A270,維修紀錄!D:D,"&lt;="&amp;TODAY(),維修紀錄!F:F,""))</f>
        <v/>
      </c>
      <c r="I270" s="6">
        <f>IF(A270="","",E270-F270-G270-H270)</f>
        <v/>
      </c>
      <c r="J270" s="6">
        <f>IF(A270="","",E270-F270-SUMIFS(借用紀錄!D:D,借用紀錄!B:B,A270,借用紀錄!H:H,"&lt;="&amp;$M$2,借用紀錄!I:I,"&gt;="&amp;$M$2,借用紀錄!J:J,"")-SUMIFS(借用紀錄!D:D,借用紀錄!B:B,A270,借用紀錄!I:I,"&lt;"&amp;TODAY(),借用紀錄!I:I,"&lt;"&amp;$M$2,借用紀錄!J:J,"")-SUMIFS(維修紀錄!C:C,維修紀錄!A:A,A270,維修紀錄!D:D,"&lt;="&amp;$M$2,維修紀錄!E:E,"&gt;="&amp;$M$2,維修紀錄!F:F,"")-SUMIFS(維修紀錄!C:C,維修紀錄!A:A,A270,維修紀錄!E:E,"&lt;"&amp;TODAY(),維修紀錄!E:E,"&lt;"&amp;$M$2,維修紀錄!F:F,""))</f>
        <v/>
      </c>
      <c r="K270" s="6">
        <f>IF(A270="","",COUNTIFS(借用紀錄!B:B,A270,借用紀錄!N:N,"逾期"))</f>
        <v/>
      </c>
    </row>
    <row r="271">
      <c r="A271" s="5" t="n"/>
      <c r="B271" s="5" t="n"/>
      <c r="C271" s="5" t="n"/>
      <c r="D271" s="5" t="n"/>
      <c r="E271" s="5" t="n"/>
      <c r="F271" s="5" t="n"/>
      <c r="G271" s="6">
        <f>IF(A271="","",SUMIFS(借用紀錄!D:D,借用紀錄!B:B,A271,借用紀錄!H:H,"&lt;="&amp;TODAY(),借用紀錄!J:J,""))</f>
        <v/>
      </c>
      <c r="H271" s="6">
        <f>IF(A271="","",SUMIFS(維修紀錄!C:C,維修紀錄!A:A,A271,維修紀錄!D:D,"&lt;="&amp;TODAY(),維修紀錄!F:F,""))</f>
        <v/>
      </c>
      <c r="I271" s="6">
        <f>IF(A271="","",E271-F271-G271-H271)</f>
        <v/>
      </c>
      <c r="J271" s="6">
        <f>IF(A271="","",E271-F271-SUMIFS(借用紀錄!D:D,借用紀錄!B:B,A271,借用紀錄!H:H,"&lt;="&amp;$M$2,借用紀錄!I:I,"&gt;="&amp;$M$2,借用紀錄!J:J,"")-SUMIFS(借用紀錄!D:D,借用紀錄!B:B,A271,借用紀錄!I:I,"&lt;"&amp;TODAY(),借用紀錄!I:I,"&lt;"&amp;$M$2,借用紀錄!J:J,"")-SUMIFS(維修紀錄!C:C,維修紀錄!A:A,A271,維修紀錄!D:D,"&lt;="&amp;$M$2,維修紀錄!E:E,"&gt;="&amp;$M$2,維修紀錄!F:F,"")-SUMIFS(維修紀錄!C:C,維修紀錄!A:A,A271,維修紀錄!E:E,"&lt;"&amp;TODAY(),維修紀錄!E:E,"&lt;"&amp;$M$2,維修紀錄!F:F,""))</f>
        <v/>
      </c>
      <c r="K271" s="6">
        <f>IF(A271="","",COUNTIFS(借用紀錄!B:B,A271,借用紀錄!N:N,"逾期"))</f>
        <v/>
      </c>
    </row>
    <row r="272">
      <c r="A272" s="5" t="n"/>
      <c r="B272" s="5" t="n"/>
      <c r="C272" s="5" t="n"/>
      <c r="D272" s="5" t="n"/>
      <c r="E272" s="5" t="n"/>
      <c r="F272" s="5" t="n"/>
      <c r="G272" s="6">
        <f>IF(A272="","",SUMIFS(借用紀錄!D:D,借用紀錄!B:B,A272,借用紀錄!H:H,"&lt;="&amp;TODAY(),借用紀錄!J:J,""))</f>
        <v/>
      </c>
      <c r="H272" s="6">
        <f>IF(A272="","",SUMIFS(維修紀錄!C:C,維修紀錄!A:A,A272,維修紀錄!D:D,"&lt;="&amp;TODAY(),維修紀錄!F:F,""))</f>
        <v/>
      </c>
      <c r="I272" s="6">
        <f>IF(A272="","",E272-F272-G272-H272)</f>
        <v/>
      </c>
      <c r="J272" s="6">
        <f>IF(A272="","",E272-F272-SUMIFS(借用紀錄!D:D,借用紀錄!B:B,A272,借用紀錄!H:H,"&lt;="&amp;$M$2,借用紀錄!I:I,"&gt;="&amp;$M$2,借用紀錄!J:J,"")-SUMIFS(借用紀錄!D:D,借用紀錄!B:B,A272,借用紀錄!I:I,"&lt;"&amp;TODAY(),借用紀錄!I:I,"&lt;"&amp;$M$2,借用紀錄!J:J,"")-SUMIFS(維修紀錄!C:C,維修紀錄!A:A,A272,維修紀錄!D:D,"&lt;="&amp;$M$2,維修紀錄!E:E,"&gt;="&amp;$M$2,維修紀錄!F:F,"")-SUMIFS(維修紀錄!C:C,維修紀錄!A:A,A272,維修紀錄!E:E,"&lt;"&amp;TODAY(),維修紀錄!E:E,"&lt;"&amp;$M$2,維修紀錄!F:F,""))</f>
        <v/>
      </c>
      <c r="K272" s="6">
        <f>IF(A272="","",COUNTIFS(借用紀錄!B:B,A272,借用紀錄!N:N,"逾期"))</f>
        <v/>
      </c>
    </row>
    <row r="273">
      <c r="A273" s="5" t="n"/>
      <c r="B273" s="5" t="n"/>
      <c r="C273" s="5" t="n"/>
      <c r="D273" s="5" t="n"/>
      <c r="E273" s="5" t="n"/>
      <c r="F273" s="5" t="n"/>
      <c r="G273" s="6">
        <f>IF(A273="","",SUMIFS(借用紀錄!D:D,借用紀錄!B:B,A273,借用紀錄!H:H,"&lt;="&amp;TODAY(),借用紀錄!J:J,""))</f>
        <v/>
      </c>
      <c r="H273" s="6">
        <f>IF(A273="","",SUMIFS(維修紀錄!C:C,維修紀錄!A:A,A273,維修紀錄!D:D,"&lt;="&amp;TODAY(),維修紀錄!F:F,""))</f>
        <v/>
      </c>
      <c r="I273" s="6">
        <f>IF(A273="","",E273-F273-G273-H273)</f>
        <v/>
      </c>
      <c r="J273" s="6">
        <f>IF(A273="","",E273-F273-SUMIFS(借用紀錄!D:D,借用紀錄!B:B,A273,借用紀錄!H:H,"&lt;="&amp;$M$2,借用紀錄!I:I,"&gt;="&amp;$M$2,借用紀錄!J:J,"")-SUMIFS(借用紀錄!D:D,借用紀錄!B:B,A273,借用紀錄!I:I,"&lt;"&amp;TODAY(),借用紀錄!I:I,"&lt;"&amp;$M$2,借用紀錄!J:J,"")-SUMIFS(維修紀錄!C:C,維修紀錄!A:A,A273,維修紀錄!D:D,"&lt;="&amp;$M$2,維修紀錄!E:E,"&gt;="&amp;$M$2,維修紀錄!F:F,"")-SUMIFS(維修紀錄!C:C,維修紀錄!A:A,A273,維修紀錄!E:E,"&lt;"&amp;TODAY(),維修紀錄!E:E,"&lt;"&amp;$M$2,維修紀錄!F:F,""))</f>
        <v/>
      </c>
      <c r="K273" s="6">
        <f>IF(A273="","",COUNTIFS(借用紀錄!B:B,A273,借用紀錄!N:N,"逾期"))</f>
        <v/>
      </c>
    </row>
    <row r="274">
      <c r="A274" s="5" t="n"/>
      <c r="B274" s="5" t="n"/>
      <c r="C274" s="5" t="n"/>
      <c r="D274" s="5" t="n"/>
      <c r="E274" s="5" t="n"/>
      <c r="F274" s="5" t="n"/>
      <c r="G274" s="6">
        <f>IF(A274="","",SUMIFS(借用紀錄!D:D,借用紀錄!B:B,A274,借用紀錄!H:H,"&lt;="&amp;TODAY(),借用紀錄!J:J,""))</f>
        <v/>
      </c>
      <c r="H274" s="6">
        <f>IF(A274="","",SUMIFS(維修紀錄!C:C,維修紀錄!A:A,A274,維修紀錄!D:D,"&lt;="&amp;TODAY(),維修紀錄!F:F,""))</f>
        <v/>
      </c>
      <c r="I274" s="6">
        <f>IF(A274="","",E274-F274-G274-H274)</f>
        <v/>
      </c>
      <c r="J274" s="6">
        <f>IF(A274="","",E274-F274-SUMIFS(借用紀錄!D:D,借用紀錄!B:B,A274,借用紀錄!H:H,"&lt;="&amp;$M$2,借用紀錄!I:I,"&gt;="&amp;$M$2,借用紀錄!J:J,"")-SUMIFS(借用紀錄!D:D,借用紀錄!B:B,A274,借用紀錄!I:I,"&lt;"&amp;TODAY(),借用紀錄!I:I,"&lt;"&amp;$M$2,借用紀錄!J:J,"")-SUMIFS(維修紀錄!C:C,維修紀錄!A:A,A274,維修紀錄!D:D,"&lt;="&amp;$M$2,維修紀錄!E:E,"&gt;="&amp;$M$2,維修紀錄!F:F,"")-SUMIFS(維修紀錄!C:C,維修紀錄!A:A,A274,維修紀錄!E:E,"&lt;"&amp;TODAY(),維修紀錄!E:E,"&lt;"&amp;$M$2,維修紀錄!F:F,""))</f>
        <v/>
      </c>
      <c r="K274" s="6">
        <f>IF(A274="","",COUNTIFS(借用紀錄!B:B,A274,借用紀錄!N:N,"逾期"))</f>
        <v/>
      </c>
    </row>
    <row r="275">
      <c r="A275" s="5" t="n"/>
      <c r="B275" s="5" t="n"/>
      <c r="C275" s="5" t="n"/>
      <c r="D275" s="5" t="n"/>
      <c r="E275" s="5" t="n"/>
      <c r="F275" s="5" t="n"/>
      <c r="G275" s="6">
        <f>IF(A275="","",SUMIFS(借用紀錄!D:D,借用紀錄!B:B,A275,借用紀錄!H:H,"&lt;="&amp;TODAY(),借用紀錄!J:J,""))</f>
        <v/>
      </c>
      <c r="H275" s="6">
        <f>IF(A275="","",SUMIFS(維修紀錄!C:C,維修紀錄!A:A,A275,維修紀錄!D:D,"&lt;="&amp;TODAY(),維修紀錄!F:F,""))</f>
        <v/>
      </c>
      <c r="I275" s="6">
        <f>IF(A275="","",E275-F275-G275-H275)</f>
        <v/>
      </c>
      <c r="J275" s="6">
        <f>IF(A275="","",E275-F275-SUMIFS(借用紀錄!D:D,借用紀錄!B:B,A275,借用紀錄!H:H,"&lt;="&amp;$M$2,借用紀錄!I:I,"&gt;="&amp;$M$2,借用紀錄!J:J,"")-SUMIFS(借用紀錄!D:D,借用紀錄!B:B,A275,借用紀錄!I:I,"&lt;"&amp;TODAY(),借用紀錄!I:I,"&lt;"&amp;$M$2,借用紀錄!J:J,"")-SUMIFS(維修紀錄!C:C,維修紀錄!A:A,A275,維修紀錄!D:D,"&lt;="&amp;$M$2,維修紀錄!E:E,"&gt;="&amp;$M$2,維修紀錄!F:F,"")-SUMIFS(維修紀錄!C:C,維修紀錄!A:A,A275,維修紀錄!E:E,"&lt;"&amp;TODAY(),維修紀錄!E:E,"&lt;"&amp;$M$2,維修紀錄!F:F,""))</f>
        <v/>
      </c>
      <c r="K275" s="6">
        <f>IF(A275="","",COUNTIFS(借用紀錄!B:B,A275,借用紀錄!N:N,"逾期"))</f>
        <v/>
      </c>
    </row>
    <row r="276">
      <c r="A276" s="5" t="n"/>
      <c r="B276" s="5" t="n"/>
      <c r="C276" s="5" t="n"/>
      <c r="D276" s="5" t="n"/>
      <c r="E276" s="5" t="n"/>
      <c r="F276" s="5" t="n"/>
      <c r="G276" s="6">
        <f>IF(A276="","",SUMIFS(借用紀錄!D:D,借用紀錄!B:B,A276,借用紀錄!H:H,"&lt;="&amp;TODAY(),借用紀錄!J:J,""))</f>
        <v/>
      </c>
      <c r="H276" s="6">
        <f>IF(A276="","",SUMIFS(維修紀錄!C:C,維修紀錄!A:A,A276,維修紀錄!D:D,"&lt;="&amp;TODAY(),維修紀錄!F:F,""))</f>
        <v/>
      </c>
      <c r="I276" s="6">
        <f>IF(A276="","",E276-F276-G276-H276)</f>
        <v/>
      </c>
      <c r="J276" s="6">
        <f>IF(A276="","",E276-F276-SUMIFS(借用紀錄!D:D,借用紀錄!B:B,A276,借用紀錄!H:H,"&lt;="&amp;$M$2,借用紀錄!I:I,"&gt;="&amp;$M$2,借用紀錄!J:J,"")-SUMIFS(借用紀錄!D:D,借用紀錄!B:B,A276,借用紀錄!I:I,"&lt;"&amp;TODAY(),借用紀錄!I:I,"&lt;"&amp;$M$2,借用紀錄!J:J,"")-SUMIFS(維修紀錄!C:C,維修紀錄!A:A,A276,維修紀錄!D:D,"&lt;="&amp;$M$2,維修紀錄!E:E,"&gt;="&amp;$M$2,維修紀錄!F:F,"")-SUMIFS(維修紀錄!C:C,維修紀錄!A:A,A276,維修紀錄!E:E,"&lt;"&amp;TODAY(),維修紀錄!E:E,"&lt;"&amp;$M$2,維修紀錄!F:F,""))</f>
        <v/>
      </c>
      <c r="K276" s="6">
        <f>IF(A276="","",COUNTIFS(借用紀錄!B:B,A276,借用紀錄!N:N,"逾期"))</f>
        <v/>
      </c>
    </row>
    <row r="277">
      <c r="A277" s="5" t="n"/>
      <c r="B277" s="5" t="n"/>
      <c r="C277" s="5" t="n"/>
      <c r="D277" s="5" t="n"/>
      <c r="E277" s="5" t="n"/>
      <c r="F277" s="5" t="n"/>
      <c r="G277" s="6">
        <f>IF(A277="","",SUMIFS(借用紀錄!D:D,借用紀錄!B:B,A277,借用紀錄!H:H,"&lt;="&amp;TODAY(),借用紀錄!J:J,""))</f>
        <v/>
      </c>
      <c r="H277" s="6">
        <f>IF(A277="","",SUMIFS(維修紀錄!C:C,維修紀錄!A:A,A277,維修紀錄!D:D,"&lt;="&amp;TODAY(),維修紀錄!F:F,""))</f>
        <v/>
      </c>
      <c r="I277" s="6">
        <f>IF(A277="","",E277-F277-G277-H277)</f>
        <v/>
      </c>
      <c r="J277" s="6">
        <f>IF(A277="","",E277-F277-SUMIFS(借用紀錄!D:D,借用紀錄!B:B,A277,借用紀錄!H:H,"&lt;="&amp;$M$2,借用紀錄!I:I,"&gt;="&amp;$M$2,借用紀錄!J:J,"")-SUMIFS(借用紀錄!D:D,借用紀錄!B:B,A277,借用紀錄!I:I,"&lt;"&amp;TODAY(),借用紀錄!I:I,"&lt;"&amp;$M$2,借用紀錄!J:J,"")-SUMIFS(維修紀錄!C:C,維修紀錄!A:A,A277,維修紀錄!D:D,"&lt;="&amp;$M$2,維修紀錄!E:E,"&gt;="&amp;$M$2,維修紀錄!F:F,"")-SUMIFS(維修紀錄!C:C,維修紀錄!A:A,A277,維修紀錄!E:E,"&lt;"&amp;TODAY(),維修紀錄!E:E,"&lt;"&amp;$M$2,維修紀錄!F:F,""))</f>
        <v/>
      </c>
      <c r="K277" s="6">
        <f>IF(A277="","",COUNTIFS(借用紀錄!B:B,A277,借用紀錄!N:N,"逾期"))</f>
        <v/>
      </c>
    </row>
    <row r="278">
      <c r="A278" s="5" t="n"/>
      <c r="B278" s="5" t="n"/>
      <c r="C278" s="5" t="n"/>
      <c r="D278" s="5" t="n"/>
      <c r="E278" s="5" t="n"/>
      <c r="F278" s="5" t="n"/>
      <c r="G278" s="6">
        <f>IF(A278="","",SUMIFS(借用紀錄!D:D,借用紀錄!B:B,A278,借用紀錄!H:H,"&lt;="&amp;TODAY(),借用紀錄!J:J,""))</f>
        <v/>
      </c>
      <c r="H278" s="6">
        <f>IF(A278="","",SUMIFS(維修紀錄!C:C,維修紀錄!A:A,A278,維修紀錄!D:D,"&lt;="&amp;TODAY(),維修紀錄!F:F,""))</f>
        <v/>
      </c>
      <c r="I278" s="6">
        <f>IF(A278="","",E278-F278-G278-H278)</f>
        <v/>
      </c>
      <c r="J278" s="6">
        <f>IF(A278="","",E278-F278-SUMIFS(借用紀錄!D:D,借用紀錄!B:B,A278,借用紀錄!H:H,"&lt;="&amp;$M$2,借用紀錄!I:I,"&gt;="&amp;$M$2,借用紀錄!J:J,"")-SUMIFS(借用紀錄!D:D,借用紀錄!B:B,A278,借用紀錄!I:I,"&lt;"&amp;TODAY(),借用紀錄!I:I,"&lt;"&amp;$M$2,借用紀錄!J:J,"")-SUMIFS(維修紀錄!C:C,維修紀錄!A:A,A278,維修紀錄!D:D,"&lt;="&amp;$M$2,維修紀錄!E:E,"&gt;="&amp;$M$2,維修紀錄!F:F,"")-SUMIFS(維修紀錄!C:C,維修紀錄!A:A,A278,維修紀錄!E:E,"&lt;"&amp;TODAY(),維修紀錄!E:E,"&lt;"&amp;$M$2,維修紀錄!F:F,""))</f>
        <v/>
      </c>
      <c r="K278" s="6">
        <f>IF(A278="","",COUNTIFS(借用紀錄!B:B,A278,借用紀錄!N:N,"逾期"))</f>
        <v/>
      </c>
    </row>
    <row r="279">
      <c r="A279" s="5" t="n"/>
      <c r="B279" s="5" t="n"/>
      <c r="C279" s="5" t="n"/>
      <c r="D279" s="5" t="n"/>
      <c r="E279" s="5" t="n"/>
      <c r="F279" s="5" t="n"/>
      <c r="G279" s="6">
        <f>IF(A279="","",SUMIFS(借用紀錄!D:D,借用紀錄!B:B,A279,借用紀錄!H:H,"&lt;="&amp;TODAY(),借用紀錄!J:J,""))</f>
        <v/>
      </c>
      <c r="H279" s="6">
        <f>IF(A279="","",SUMIFS(維修紀錄!C:C,維修紀錄!A:A,A279,維修紀錄!D:D,"&lt;="&amp;TODAY(),維修紀錄!F:F,""))</f>
        <v/>
      </c>
      <c r="I279" s="6">
        <f>IF(A279="","",E279-F279-G279-H279)</f>
        <v/>
      </c>
      <c r="J279" s="6">
        <f>IF(A279="","",E279-F279-SUMIFS(借用紀錄!D:D,借用紀錄!B:B,A279,借用紀錄!H:H,"&lt;="&amp;$M$2,借用紀錄!I:I,"&gt;="&amp;$M$2,借用紀錄!J:J,"")-SUMIFS(借用紀錄!D:D,借用紀錄!B:B,A279,借用紀錄!I:I,"&lt;"&amp;TODAY(),借用紀錄!I:I,"&lt;"&amp;$M$2,借用紀錄!J:J,"")-SUMIFS(維修紀錄!C:C,維修紀錄!A:A,A279,維修紀錄!D:D,"&lt;="&amp;$M$2,維修紀錄!E:E,"&gt;="&amp;$M$2,維修紀錄!F:F,"")-SUMIFS(維修紀錄!C:C,維修紀錄!A:A,A279,維修紀錄!E:E,"&lt;"&amp;TODAY(),維修紀錄!E:E,"&lt;"&amp;$M$2,維修紀錄!F:F,""))</f>
        <v/>
      </c>
      <c r="K279" s="6">
        <f>IF(A279="","",COUNTIFS(借用紀錄!B:B,A279,借用紀錄!N:N,"逾期"))</f>
        <v/>
      </c>
    </row>
    <row r="280">
      <c r="A280" s="5" t="n"/>
      <c r="B280" s="5" t="n"/>
      <c r="C280" s="5" t="n"/>
      <c r="D280" s="5" t="n"/>
      <c r="E280" s="5" t="n"/>
      <c r="F280" s="5" t="n"/>
      <c r="G280" s="6">
        <f>IF(A280="","",SUMIFS(借用紀錄!D:D,借用紀錄!B:B,A280,借用紀錄!H:H,"&lt;="&amp;TODAY(),借用紀錄!J:J,""))</f>
        <v/>
      </c>
      <c r="H280" s="6">
        <f>IF(A280="","",SUMIFS(維修紀錄!C:C,維修紀錄!A:A,A280,維修紀錄!D:D,"&lt;="&amp;TODAY(),維修紀錄!F:F,""))</f>
        <v/>
      </c>
      <c r="I280" s="6">
        <f>IF(A280="","",E280-F280-G280-H280)</f>
        <v/>
      </c>
      <c r="J280" s="6">
        <f>IF(A280="","",E280-F280-SUMIFS(借用紀錄!D:D,借用紀錄!B:B,A280,借用紀錄!H:H,"&lt;="&amp;$M$2,借用紀錄!I:I,"&gt;="&amp;$M$2,借用紀錄!J:J,"")-SUMIFS(借用紀錄!D:D,借用紀錄!B:B,A280,借用紀錄!I:I,"&lt;"&amp;TODAY(),借用紀錄!I:I,"&lt;"&amp;$M$2,借用紀錄!J:J,"")-SUMIFS(維修紀錄!C:C,維修紀錄!A:A,A280,維修紀錄!D:D,"&lt;="&amp;$M$2,維修紀錄!E:E,"&gt;="&amp;$M$2,維修紀錄!F:F,"")-SUMIFS(維修紀錄!C:C,維修紀錄!A:A,A280,維修紀錄!E:E,"&lt;"&amp;TODAY(),維修紀錄!E:E,"&lt;"&amp;$M$2,維修紀錄!F:F,""))</f>
        <v/>
      </c>
      <c r="K280" s="6">
        <f>IF(A280="","",COUNTIFS(借用紀錄!B:B,A280,借用紀錄!N:N,"逾期"))</f>
        <v/>
      </c>
    </row>
    <row r="281">
      <c r="A281" s="5" t="n"/>
      <c r="B281" s="5" t="n"/>
      <c r="C281" s="5" t="n"/>
      <c r="D281" s="5" t="n"/>
      <c r="E281" s="5" t="n"/>
      <c r="F281" s="5" t="n"/>
      <c r="G281" s="6">
        <f>IF(A281="","",SUMIFS(借用紀錄!D:D,借用紀錄!B:B,A281,借用紀錄!H:H,"&lt;="&amp;TODAY(),借用紀錄!J:J,""))</f>
        <v/>
      </c>
      <c r="H281" s="6">
        <f>IF(A281="","",SUMIFS(維修紀錄!C:C,維修紀錄!A:A,A281,維修紀錄!D:D,"&lt;="&amp;TODAY(),維修紀錄!F:F,""))</f>
        <v/>
      </c>
      <c r="I281" s="6">
        <f>IF(A281="","",E281-F281-G281-H281)</f>
        <v/>
      </c>
      <c r="J281" s="6">
        <f>IF(A281="","",E281-F281-SUMIFS(借用紀錄!D:D,借用紀錄!B:B,A281,借用紀錄!H:H,"&lt;="&amp;$M$2,借用紀錄!I:I,"&gt;="&amp;$M$2,借用紀錄!J:J,"")-SUMIFS(借用紀錄!D:D,借用紀錄!B:B,A281,借用紀錄!I:I,"&lt;"&amp;TODAY(),借用紀錄!I:I,"&lt;"&amp;$M$2,借用紀錄!J:J,"")-SUMIFS(維修紀錄!C:C,維修紀錄!A:A,A281,維修紀錄!D:D,"&lt;="&amp;$M$2,維修紀錄!E:E,"&gt;="&amp;$M$2,維修紀錄!F:F,"")-SUMIFS(維修紀錄!C:C,維修紀錄!A:A,A281,維修紀錄!E:E,"&lt;"&amp;TODAY(),維修紀錄!E:E,"&lt;"&amp;$M$2,維修紀錄!F:F,""))</f>
        <v/>
      </c>
      <c r="K281" s="6">
        <f>IF(A281="","",COUNTIFS(借用紀錄!B:B,A281,借用紀錄!N:N,"逾期"))</f>
        <v/>
      </c>
    </row>
    <row r="282">
      <c r="A282" s="5" t="n"/>
      <c r="B282" s="5" t="n"/>
      <c r="C282" s="5" t="n"/>
      <c r="D282" s="5" t="n"/>
      <c r="E282" s="5" t="n"/>
      <c r="F282" s="5" t="n"/>
      <c r="G282" s="6">
        <f>IF(A282="","",SUMIFS(借用紀錄!D:D,借用紀錄!B:B,A282,借用紀錄!H:H,"&lt;="&amp;TODAY(),借用紀錄!J:J,""))</f>
        <v/>
      </c>
      <c r="H282" s="6">
        <f>IF(A282="","",SUMIFS(維修紀錄!C:C,維修紀錄!A:A,A282,維修紀錄!D:D,"&lt;="&amp;TODAY(),維修紀錄!F:F,""))</f>
        <v/>
      </c>
      <c r="I282" s="6">
        <f>IF(A282="","",E282-F282-G282-H282)</f>
        <v/>
      </c>
      <c r="J282" s="6">
        <f>IF(A282="","",E282-F282-SUMIFS(借用紀錄!D:D,借用紀錄!B:B,A282,借用紀錄!H:H,"&lt;="&amp;$M$2,借用紀錄!I:I,"&gt;="&amp;$M$2,借用紀錄!J:J,"")-SUMIFS(借用紀錄!D:D,借用紀錄!B:B,A282,借用紀錄!I:I,"&lt;"&amp;TODAY(),借用紀錄!I:I,"&lt;"&amp;$M$2,借用紀錄!J:J,"")-SUMIFS(維修紀錄!C:C,維修紀錄!A:A,A282,維修紀錄!D:D,"&lt;="&amp;$M$2,維修紀錄!E:E,"&gt;="&amp;$M$2,維修紀錄!F:F,"")-SUMIFS(維修紀錄!C:C,維修紀錄!A:A,A282,維修紀錄!E:E,"&lt;"&amp;TODAY(),維修紀錄!E:E,"&lt;"&amp;$M$2,維修紀錄!F:F,""))</f>
        <v/>
      </c>
      <c r="K282" s="6">
        <f>IF(A282="","",COUNTIFS(借用紀錄!B:B,A282,借用紀錄!N:N,"逾期"))</f>
        <v/>
      </c>
    </row>
    <row r="283">
      <c r="A283" s="5" t="n"/>
      <c r="B283" s="5" t="n"/>
      <c r="C283" s="5" t="n"/>
      <c r="D283" s="5" t="n"/>
      <c r="E283" s="5" t="n"/>
      <c r="F283" s="5" t="n"/>
      <c r="G283" s="6">
        <f>IF(A283="","",SUMIFS(借用紀錄!D:D,借用紀錄!B:B,A283,借用紀錄!H:H,"&lt;="&amp;TODAY(),借用紀錄!J:J,""))</f>
        <v/>
      </c>
      <c r="H283" s="6">
        <f>IF(A283="","",SUMIFS(維修紀錄!C:C,維修紀錄!A:A,A283,維修紀錄!D:D,"&lt;="&amp;TODAY(),維修紀錄!F:F,""))</f>
        <v/>
      </c>
      <c r="I283" s="6">
        <f>IF(A283="","",E283-F283-G283-H283)</f>
        <v/>
      </c>
      <c r="J283" s="6">
        <f>IF(A283="","",E283-F283-SUMIFS(借用紀錄!D:D,借用紀錄!B:B,A283,借用紀錄!H:H,"&lt;="&amp;$M$2,借用紀錄!I:I,"&gt;="&amp;$M$2,借用紀錄!J:J,"")-SUMIFS(借用紀錄!D:D,借用紀錄!B:B,A283,借用紀錄!I:I,"&lt;"&amp;TODAY(),借用紀錄!I:I,"&lt;"&amp;$M$2,借用紀錄!J:J,"")-SUMIFS(維修紀錄!C:C,維修紀錄!A:A,A283,維修紀錄!D:D,"&lt;="&amp;$M$2,維修紀錄!E:E,"&gt;="&amp;$M$2,維修紀錄!F:F,"")-SUMIFS(維修紀錄!C:C,維修紀錄!A:A,A283,維修紀錄!E:E,"&lt;"&amp;TODAY(),維修紀錄!E:E,"&lt;"&amp;$M$2,維修紀錄!F:F,""))</f>
        <v/>
      </c>
      <c r="K283" s="6">
        <f>IF(A283="","",COUNTIFS(借用紀錄!B:B,A283,借用紀錄!N:N,"逾期"))</f>
        <v/>
      </c>
    </row>
    <row r="284">
      <c r="A284" s="5" t="n"/>
      <c r="B284" s="5" t="n"/>
      <c r="C284" s="5" t="n"/>
      <c r="D284" s="5" t="n"/>
      <c r="E284" s="5" t="n"/>
      <c r="F284" s="5" t="n"/>
      <c r="G284" s="6">
        <f>IF(A284="","",SUMIFS(借用紀錄!D:D,借用紀錄!B:B,A284,借用紀錄!H:H,"&lt;="&amp;TODAY(),借用紀錄!J:J,""))</f>
        <v/>
      </c>
      <c r="H284" s="6">
        <f>IF(A284="","",SUMIFS(維修紀錄!C:C,維修紀錄!A:A,A284,維修紀錄!D:D,"&lt;="&amp;TODAY(),維修紀錄!F:F,""))</f>
        <v/>
      </c>
      <c r="I284" s="6">
        <f>IF(A284="","",E284-F284-G284-H284)</f>
        <v/>
      </c>
      <c r="J284" s="6">
        <f>IF(A284="","",E284-F284-SUMIFS(借用紀錄!D:D,借用紀錄!B:B,A284,借用紀錄!H:H,"&lt;="&amp;$M$2,借用紀錄!I:I,"&gt;="&amp;$M$2,借用紀錄!J:J,"")-SUMIFS(借用紀錄!D:D,借用紀錄!B:B,A284,借用紀錄!I:I,"&lt;"&amp;TODAY(),借用紀錄!I:I,"&lt;"&amp;$M$2,借用紀錄!J:J,"")-SUMIFS(維修紀錄!C:C,維修紀錄!A:A,A284,維修紀錄!D:D,"&lt;="&amp;$M$2,維修紀錄!E:E,"&gt;="&amp;$M$2,維修紀錄!F:F,"")-SUMIFS(維修紀錄!C:C,維修紀錄!A:A,A284,維修紀錄!E:E,"&lt;"&amp;TODAY(),維修紀錄!E:E,"&lt;"&amp;$M$2,維修紀錄!F:F,""))</f>
        <v/>
      </c>
      <c r="K284" s="6">
        <f>IF(A284="","",COUNTIFS(借用紀錄!B:B,A284,借用紀錄!N:N,"逾期"))</f>
        <v/>
      </c>
    </row>
    <row r="285">
      <c r="A285" s="5" t="n"/>
      <c r="B285" s="5" t="n"/>
      <c r="C285" s="5" t="n"/>
      <c r="D285" s="5" t="n"/>
      <c r="E285" s="5" t="n"/>
      <c r="F285" s="5" t="n"/>
      <c r="G285" s="6">
        <f>IF(A285="","",SUMIFS(借用紀錄!D:D,借用紀錄!B:B,A285,借用紀錄!H:H,"&lt;="&amp;TODAY(),借用紀錄!J:J,""))</f>
        <v/>
      </c>
      <c r="H285" s="6">
        <f>IF(A285="","",SUMIFS(維修紀錄!C:C,維修紀錄!A:A,A285,維修紀錄!D:D,"&lt;="&amp;TODAY(),維修紀錄!F:F,""))</f>
        <v/>
      </c>
      <c r="I285" s="6">
        <f>IF(A285="","",E285-F285-G285-H285)</f>
        <v/>
      </c>
      <c r="J285" s="6">
        <f>IF(A285="","",E285-F285-SUMIFS(借用紀錄!D:D,借用紀錄!B:B,A285,借用紀錄!H:H,"&lt;="&amp;$M$2,借用紀錄!I:I,"&gt;="&amp;$M$2,借用紀錄!J:J,"")-SUMIFS(借用紀錄!D:D,借用紀錄!B:B,A285,借用紀錄!I:I,"&lt;"&amp;TODAY(),借用紀錄!I:I,"&lt;"&amp;$M$2,借用紀錄!J:J,"")-SUMIFS(維修紀錄!C:C,維修紀錄!A:A,A285,維修紀錄!D:D,"&lt;="&amp;$M$2,維修紀錄!E:E,"&gt;="&amp;$M$2,維修紀錄!F:F,"")-SUMIFS(維修紀錄!C:C,維修紀錄!A:A,A285,維修紀錄!E:E,"&lt;"&amp;TODAY(),維修紀錄!E:E,"&lt;"&amp;$M$2,維修紀錄!F:F,""))</f>
        <v/>
      </c>
      <c r="K285" s="6">
        <f>IF(A285="","",COUNTIFS(借用紀錄!B:B,A285,借用紀錄!N:N,"逾期"))</f>
        <v/>
      </c>
    </row>
    <row r="286">
      <c r="A286" s="5" t="n"/>
      <c r="B286" s="5" t="n"/>
      <c r="C286" s="5" t="n"/>
      <c r="D286" s="5" t="n"/>
      <c r="E286" s="5" t="n"/>
      <c r="F286" s="5" t="n"/>
      <c r="G286" s="6">
        <f>IF(A286="","",SUMIFS(借用紀錄!D:D,借用紀錄!B:B,A286,借用紀錄!H:H,"&lt;="&amp;TODAY(),借用紀錄!J:J,""))</f>
        <v/>
      </c>
      <c r="H286" s="6">
        <f>IF(A286="","",SUMIFS(維修紀錄!C:C,維修紀錄!A:A,A286,維修紀錄!D:D,"&lt;="&amp;TODAY(),維修紀錄!F:F,""))</f>
        <v/>
      </c>
      <c r="I286" s="6">
        <f>IF(A286="","",E286-F286-G286-H286)</f>
        <v/>
      </c>
      <c r="J286" s="6">
        <f>IF(A286="","",E286-F286-SUMIFS(借用紀錄!D:D,借用紀錄!B:B,A286,借用紀錄!H:H,"&lt;="&amp;$M$2,借用紀錄!I:I,"&gt;="&amp;$M$2,借用紀錄!J:J,"")-SUMIFS(借用紀錄!D:D,借用紀錄!B:B,A286,借用紀錄!I:I,"&lt;"&amp;TODAY(),借用紀錄!I:I,"&lt;"&amp;$M$2,借用紀錄!J:J,"")-SUMIFS(維修紀錄!C:C,維修紀錄!A:A,A286,維修紀錄!D:D,"&lt;="&amp;$M$2,維修紀錄!E:E,"&gt;="&amp;$M$2,維修紀錄!F:F,"")-SUMIFS(維修紀錄!C:C,維修紀錄!A:A,A286,維修紀錄!E:E,"&lt;"&amp;TODAY(),維修紀錄!E:E,"&lt;"&amp;$M$2,維修紀錄!F:F,""))</f>
        <v/>
      </c>
      <c r="K286" s="6">
        <f>IF(A286="","",COUNTIFS(借用紀錄!B:B,A286,借用紀錄!N:N,"逾期"))</f>
        <v/>
      </c>
    </row>
    <row r="287">
      <c r="A287" s="5" t="n"/>
      <c r="B287" s="5" t="n"/>
      <c r="C287" s="5" t="n"/>
      <c r="D287" s="5" t="n"/>
      <c r="E287" s="5" t="n"/>
      <c r="F287" s="5" t="n"/>
      <c r="G287" s="6">
        <f>IF(A287="","",SUMIFS(借用紀錄!D:D,借用紀錄!B:B,A287,借用紀錄!H:H,"&lt;="&amp;TODAY(),借用紀錄!J:J,""))</f>
        <v/>
      </c>
      <c r="H287" s="6">
        <f>IF(A287="","",SUMIFS(維修紀錄!C:C,維修紀錄!A:A,A287,維修紀錄!D:D,"&lt;="&amp;TODAY(),維修紀錄!F:F,""))</f>
        <v/>
      </c>
      <c r="I287" s="6">
        <f>IF(A287="","",E287-F287-G287-H287)</f>
        <v/>
      </c>
      <c r="J287" s="6">
        <f>IF(A287="","",E287-F287-SUMIFS(借用紀錄!D:D,借用紀錄!B:B,A287,借用紀錄!H:H,"&lt;="&amp;$M$2,借用紀錄!I:I,"&gt;="&amp;$M$2,借用紀錄!J:J,"")-SUMIFS(借用紀錄!D:D,借用紀錄!B:B,A287,借用紀錄!I:I,"&lt;"&amp;TODAY(),借用紀錄!I:I,"&lt;"&amp;$M$2,借用紀錄!J:J,"")-SUMIFS(維修紀錄!C:C,維修紀錄!A:A,A287,維修紀錄!D:D,"&lt;="&amp;$M$2,維修紀錄!E:E,"&gt;="&amp;$M$2,維修紀錄!F:F,"")-SUMIFS(維修紀錄!C:C,維修紀錄!A:A,A287,維修紀錄!E:E,"&lt;"&amp;TODAY(),維修紀錄!E:E,"&lt;"&amp;$M$2,維修紀錄!F:F,""))</f>
        <v/>
      </c>
      <c r="K287" s="6">
        <f>IF(A287="","",COUNTIFS(借用紀錄!B:B,A287,借用紀錄!N:N,"逾期"))</f>
        <v/>
      </c>
    </row>
    <row r="288">
      <c r="A288" s="5" t="n"/>
      <c r="B288" s="5" t="n"/>
      <c r="C288" s="5" t="n"/>
      <c r="D288" s="5" t="n"/>
      <c r="E288" s="5" t="n"/>
      <c r="F288" s="5" t="n"/>
      <c r="G288" s="6">
        <f>IF(A288="","",SUMIFS(借用紀錄!D:D,借用紀錄!B:B,A288,借用紀錄!H:H,"&lt;="&amp;TODAY(),借用紀錄!J:J,""))</f>
        <v/>
      </c>
      <c r="H288" s="6">
        <f>IF(A288="","",SUMIFS(維修紀錄!C:C,維修紀錄!A:A,A288,維修紀錄!D:D,"&lt;="&amp;TODAY(),維修紀錄!F:F,""))</f>
        <v/>
      </c>
      <c r="I288" s="6">
        <f>IF(A288="","",E288-F288-G288-H288)</f>
        <v/>
      </c>
      <c r="J288" s="6">
        <f>IF(A288="","",E288-F288-SUMIFS(借用紀錄!D:D,借用紀錄!B:B,A288,借用紀錄!H:H,"&lt;="&amp;$M$2,借用紀錄!I:I,"&gt;="&amp;$M$2,借用紀錄!J:J,"")-SUMIFS(借用紀錄!D:D,借用紀錄!B:B,A288,借用紀錄!I:I,"&lt;"&amp;TODAY(),借用紀錄!I:I,"&lt;"&amp;$M$2,借用紀錄!J:J,"")-SUMIFS(維修紀錄!C:C,維修紀錄!A:A,A288,維修紀錄!D:D,"&lt;="&amp;$M$2,維修紀錄!E:E,"&gt;="&amp;$M$2,維修紀錄!F:F,"")-SUMIFS(維修紀錄!C:C,維修紀錄!A:A,A288,維修紀錄!E:E,"&lt;"&amp;TODAY(),維修紀錄!E:E,"&lt;"&amp;$M$2,維修紀錄!F:F,""))</f>
        <v/>
      </c>
      <c r="K288" s="6">
        <f>IF(A288="","",COUNTIFS(借用紀錄!B:B,A288,借用紀錄!N:N,"逾期"))</f>
        <v/>
      </c>
    </row>
    <row r="289">
      <c r="A289" s="5" t="n"/>
      <c r="B289" s="5" t="n"/>
      <c r="C289" s="5" t="n"/>
      <c r="D289" s="5" t="n"/>
      <c r="E289" s="5" t="n"/>
      <c r="F289" s="5" t="n"/>
      <c r="G289" s="6">
        <f>IF(A289="","",SUMIFS(借用紀錄!D:D,借用紀錄!B:B,A289,借用紀錄!H:H,"&lt;="&amp;TODAY(),借用紀錄!J:J,""))</f>
        <v/>
      </c>
      <c r="H289" s="6">
        <f>IF(A289="","",SUMIFS(維修紀錄!C:C,維修紀錄!A:A,A289,維修紀錄!D:D,"&lt;="&amp;TODAY(),維修紀錄!F:F,""))</f>
        <v/>
      </c>
      <c r="I289" s="6">
        <f>IF(A289="","",E289-F289-G289-H289)</f>
        <v/>
      </c>
      <c r="J289" s="6">
        <f>IF(A289="","",E289-F289-SUMIFS(借用紀錄!D:D,借用紀錄!B:B,A289,借用紀錄!H:H,"&lt;="&amp;$M$2,借用紀錄!I:I,"&gt;="&amp;$M$2,借用紀錄!J:J,"")-SUMIFS(借用紀錄!D:D,借用紀錄!B:B,A289,借用紀錄!I:I,"&lt;"&amp;TODAY(),借用紀錄!I:I,"&lt;"&amp;$M$2,借用紀錄!J:J,"")-SUMIFS(維修紀錄!C:C,維修紀錄!A:A,A289,維修紀錄!D:D,"&lt;="&amp;$M$2,維修紀錄!E:E,"&gt;="&amp;$M$2,維修紀錄!F:F,"")-SUMIFS(維修紀錄!C:C,維修紀錄!A:A,A289,維修紀錄!E:E,"&lt;"&amp;TODAY(),維修紀錄!E:E,"&lt;"&amp;$M$2,維修紀錄!F:F,""))</f>
        <v/>
      </c>
      <c r="K289" s="6">
        <f>IF(A289="","",COUNTIFS(借用紀錄!B:B,A289,借用紀錄!N:N,"逾期"))</f>
        <v/>
      </c>
    </row>
    <row r="290">
      <c r="A290" s="5" t="n"/>
      <c r="B290" s="5" t="n"/>
      <c r="C290" s="5" t="n"/>
      <c r="D290" s="5" t="n"/>
      <c r="E290" s="5" t="n"/>
      <c r="F290" s="5" t="n"/>
      <c r="G290" s="6">
        <f>IF(A290="","",SUMIFS(借用紀錄!D:D,借用紀錄!B:B,A290,借用紀錄!H:H,"&lt;="&amp;TODAY(),借用紀錄!J:J,""))</f>
        <v/>
      </c>
      <c r="H290" s="6">
        <f>IF(A290="","",SUMIFS(維修紀錄!C:C,維修紀錄!A:A,A290,維修紀錄!D:D,"&lt;="&amp;TODAY(),維修紀錄!F:F,""))</f>
        <v/>
      </c>
      <c r="I290" s="6">
        <f>IF(A290="","",E290-F290-G290-H290)</f>
        <v/>
      </c>
      <c r="J290" s="6">
        <f>IF(A290="","",E290-F290-SUMIFS(借用紀錄!D:D,借用紀錄!B:B,A290,借用紀錄!H:H,"&lt;="&amp;$M$2,借用紀錄!I:I,"&gt;="&amp;$M$2,借用紀錄!J:J,"")-SUMIFS(借用紀錄!D:D,借用紀錄!B:B,A290,借用紀錄!I:I,"&lt;"&amp;TODAY(),借用紀錄!I:I,"&lt;"&amp;$M$2,借用紀錄!J:J,"")-SUMIFS(維修紀錄!C:C,維修紀錄!A:A,A290,維修紀錄!D:D,"&lt;="&amp;$M$2,維修紀錄!E:E,"&gt;="&amp;$M$2,維修紀錄!F:F,"")-SUMIFS(維修紀錄!C:C,維修紀錄!A:A,A290,維修紀錄!E:E,"&lt;"&amp;TODAY(),維修紀錄!E:E,"&lt;"&amp;$M$2,維修紀錄!F:F,""))</f>
        <v/>
      </c>
      <c r="K290" s="6">
        <f>IF(A290="","",COUNTIFS(借用紀錄!B:B,A290,借用紀錄!N:N,"逾期"))</f>
        <v/>
      </c>
    </row>
    <row r="291">
      <c r="A291" s="5" t="n"/>
      <c r="B291" s="5" t="n"/>
      <c r="C291" s="5" t="n"/>
      <c r="D291" s="5" t="n"/>
      <c r="E291" s="5" t="n"/>
      <c r="F291" s="5" t="n"/>
      <c r="G291" s="6">
        <f>IF(A291="","",SUMIFS(借用紀錄!D:D,借用紀錄!B:B,A291,借用紀錄!H:H,"&lt;="&amp;TODAY(),借用紀錄!J:J,""))</f>
        <v/>
      </c>
      <c r="H291" s="6">
        <f>IF(A291="","",SUMIFS(維修紀錄!C:C,維修紀錄!A:A,A291,維修紀錄!D:D,"&lt;="&amp;TODAY(),維修紀錄!F:F,""))</f>
        <v/>
      </c>
      <c r="I291" s="6">
        <f>IF(A291="","",E291-F291-G291-H291)</f>
        <v/>
      </c>
      <c r="J291" s="6">
        <f>IF(A291="","",E291-F291-SUMIFS(借用紀錄!D:D,借用紀錄!B:B,A291,借用紀錄!H:H,"&lt;="&amp;$M$2,借用紀錄!I:I,"&gt;="&amp;$M$2,借用紀錄!J:J,"")-SUMIFS(借用紀錄!D:D,借用紀錄!B:B,A291,借用紀錄!I:I,"&lt;"&amp;TODAY(),借用紀錄!I:I,"&lt;"&amp;$M$2,借用紀錄!J:J,"")-SUMIFS(維修紀錄!C:C,維修紀錄!A:A,A291,維修紀錄!D:D,"&lt;="&amp;$M$2,維修紀錄!E:E,"&gt;="&amp;$M$2,維修紀錄!F:F,"")-SUMIFS(維修紀錄!C:C,維修紀錄!A:A,A291,維修紀錄!E:E,"&lt;"&amp;TODAY(),維修紀錄!E:E,"&lt;"&amp;$M$2,維修紀錄!F:F,""))</f>
        <v/>
      </c>
      <c r="K291" s="6">
        <f>IF(A291="","",COUNTIFS(借用紀錄!B:B,A291,借用紀錄!N:N,"逾期"))</f>
        <v/>
      </c>
    </row>
    <row r="292">
      <c r="A292" s="5" t="n"/>
      <c r="B292" s="5" t="n"/>
      <c r="C292" s="5" t="n"/>
      <c r="D292" s="5" t="n"/>
      <c r="E292" s="5" t="n"/>
      <c r="F292" s="5" t="n"/>
      <c r="G292" s="6">
        <f>IF(A292="","",SUMIFS(借用紀錄!D:D,借用紀錄!B:B,A292,借用紀錄!H:H,"&lt;="&amp;TODAY(),借用紀錄!J:J,""))</f>
        <v/>
      </c>
      <c r="H292" s="6">
        <f>IF(A292="","",SUMIFS(維修紀錄!C:C,維修紀錄!A:A,A292,維修紀錄!D:D,"&lt;="&amp;TODAY(),維修紀錄!F:F,""))</f>
        <v/>
      </c>
      <c r="I292" s="6">
        <f>IF(A292="","",E292-F292-G292-H292)</f>
        <v/>
      </c>
      <c r="J292" s="6">
        <f>IF(A292="","",E292-F292-SUMIFS(借用紀錄!D:D,借用紀錄!B:B,A292,借用紀錄!H:H,"&lt;="&amp;$M$2,借用紀錄!I:I,"&gt;="&amp;$M$2,借用紀錄!J:J,"")-SUMIFS(借用紀錄!D:D,借用紀錄!B:B,A292,借用紀錄!I:I,"&lt;"&amp;TODAY(),借用紀錄!I:I,"&lt;"&amp;$M$2,借用紀錄!J:J,"")-SUMIFS(維修紀錄!C:C,維修紀錄!A:A,A292,維修紀錄!D:D,"&lt;="&amp;$M$2,維修紀錄!E:E,"&gt;="&amp;$M$2,維修紀錄!F:F,"")-SUMIFS(維修紀錄!C:C,維修紀錄!A:A,A292,維修紀錄!E:E,"&lt;"&amp;TODAY(),維修紀錄!E:E,"&lt;"&amp;$M$2,維修紀錄!F:F,""))</f>
        <v/>
      </c>
      <c r="K292" s="6">
        <f>IF(A292="","",COUNTIFS(借用紀錄!B:B,A292,借用紀錄!N:N,"逾期"))</f>
        <v/>
      </c>
    </row>
    <row r="293">
      <c r="A293" s="5" t="n"/>
      <c r="B293" s="5" t="n"/>
      <c r="C293" s="5" t="n"/>
      <c r="D293" s="5" t="n"/>
      <c r="E293" s="5" t="n"/>
      <c r="F293" s="5" t="n"/>
      <c r="G293" s="6">
        <f>IF(A293="","",SUMIFS(借用紀錄!D:D,借用紀錄!B:B,A293,借用紀錄!H:H,"&lt;="&amp;TODAY(),借用紀錄!J:J,""))</f>
        <v/>
      </c>
      <c r="H293" s="6">
        <f>IF(A293="","",SUMIFS(維修紀錄!C:C,維修紀錄!A:A,A293,維修紀錄!D:D,"&lt;="&amp;TODAY(),維修紀錄!F:F,""))</f>
        <v/>
      </c>
      <c r="I293" s="6">
        <f>IF(A293="","",E293-F293-G293-H293)</f>
        <v/>
      </c>
      <c r="J293" s="6">
        <f>IF(A293="","",E293-F293-SUMIFS(借用紀錄!D:D,借用紀錄!B:B,A293,借用紀錄!H:H,"&lt;="&amp;$M$2,借用紀錄!I:I,"&gt;="&amp;$M$2,借用紀錄!J:J,"")-SUMIFS(借用紀錄!D:D,借用紀錄!B:B,A293,借用紀錄!I:I,"&lt;"&amp;TODAY(),借用紀錄!I:I,"&lt;"&amp;$M$2,借用紀錄!J:J,"")-SUMIFS(維修紀錄!C:C,維修紀錄!A:A,A293,維修紀錄!D:D,"&lt;="&amp;$M$2,維修紀錄!E:E,"&gt;="&amp;$M$2,維修紀錄!F:F,"")-SUMIFS(維修紀錄!C:C,維修紀錄!A:A,A293,維修紀錄!E:E,"&lt;"&amp;TODAY(),維修紀錄!E:E,"&lt;"&amp;$M$2,維修紀錄!F:F,""))</f>
        <v/>
      </c>
      <c r="K293" s="6">
        <f>IF(A293="","",COUNTIFS(借用紀錄!B:B,A293,借用紀錄!N:N,"逾期"))</f>
        <v/>
      </c>
    </row>
    <row r="294">
      <c r="A294" s="5" t="n"/>
      <c r="B294" s="5" t="n"/>
      <c r="C294" s="5" t="n"/>
      <c r="D294" s="5" t="n"/>
      <c r="E294" s="5" t="n"/>
      <c r="F294" s="5" t="n"/>
      <c r="G294" s="6">
        <f>IF(A294="","",SUMIFS(借用紀錄!D:D,借用紀錄!B:B,A294,借用紀錄!H:H,"&lt;="&amp;TODAY(),借用紀錄!J:J,""))</f>
        <v/>
      </c>
      <c r="H294" s="6">
        <f>IF(A294="","",SUMIFS(維修紀錄!C:C,維修紀錄!A:A,A294,維修紀錄!D:D,"&lt;="&amp;TODAY(),維修紀錄!F:F,""))</f>
        <v/>
      </c>
      <c r="I294" s="6">
        <f>IF(A294="","",E294-F294-G294-H294)</f>
        <v/>
      </c>
      <c r="J294" s="6">
        <f>IF(A294="","",E294-F294-SUMIFS(借用紀錄!D:D,借用紀錄!B:B,A294,借用紀錄!H:H,"&lt;="&amp;$M$2,借用紀錄!I:I,"&gt;="&amp;$M$2,借用紀錄!J:J,"")-SUMIFS(借用紀錄!D:D,借用紀錄!B:B,A294,借用紀錄!I:I,"&lt;"&amp;TODAY(),借用紀錄!I:I,"&lt;"&amp;$M$2,借用紀錄!J:J,"")-SUMIFS(維修紀錄!C:C,維修紀錄!A:A,A294,維修紀錄!D:D,"&lt;="&amp;$M$2,維修紀錄!E:E,"&gt;="&amp;$M$2,維修紀錄!F:F,"")-SUMIFS(維修紀錄!C:C,維修紀錄!A:A,A294,維修紀錄!E:E,"&lt;"&amp;TODAY(),維修紀錄!E:E,"&lt;"&amp;$M$2,維修紀錄!F:F,""))</f>
        <v/>
      </c>
      <c r="K294" s="6">
        <f>IF(A294="","",COUNTIFS(借用紀錄!B:B,A294,借用紀錄!N:N,"逾期"))</f>
        <v/>
      </c>
    </row>
    <row r="295">
      <c r="A295" s="5" t="n"/>
      <c r="B295" s="5" t="n"/>
      <c r="C295" s="5" t="n"/>
      <c r="D295" s="5" t="n"/>
      <c r="E295" s="5" t="n"/>
      <c r="F295" s="5" t="n"/>
      <c r="G295" s="6">
        <f>IF(A295="","",SUMIFS(借用紀錄!D:D,借用紀錄!B:B,A295,借用紀錄!H:H,"&lt;="&amp;TODAY(),借用紀錄!J:J,""))</f>
        <v/>
      </c>
      <c r="H295" s="6">
        <f>IF(A295="","",SUMIFS(維修紀錄!C:C,維修紀錄!A:A,A295,維修紀錄!D:D,"&lt;="&amp;TODAY(),維修紀錄!F:F,""))</f>
        <v/>
      </c>
      <c r="I295" s="6">
        <f>IF(A295="","",E295-F295-G295-H295)</f>
        <v/>
      </c>
      <c r="J295" s="6">
        <f>IF(A295="","",E295-F295-SUMIFS(借用紀錄!D:D,借用紀錄!B:B,A295,借用紀錄!H:H,"&lt;="&amp;$M$2,借用紀錄!I:I,"&gt;="&amp;$M$2,借用紀錄!J:J,"")-SUMIFS(借用紀錄!D:D,借用紀錄!B:B,A295,借用紀錄!I:I,"&lt;"&amp;TODAY(),借用紀錄!I:I,"&lt;"&amp;$M$2,借用紀錄!J:J,"")-SUMIFS(維修紀錄!C:C,維修紀錄!A:A,A295,維修紀錄!D:D,"&lt;="&amp;$M$2,維修紀錄!E:E,"&gt;="&amp;$M$2,維修紀錄!F:F,"")-SUMIFS(維修紀錄!C:C,維修紀錄!A:A,A295,維修紀錄!E:E,"&lt;"&amp;TODAY(),維修紀錄!E:E,"&lt;"&amp;$M$2,維修紀錄!F:F,""))</f>
        <v/>
      </c>
      <c r="K295" s="6">
        <f>IF(A295="","",COUNTIFS(借用紀錄!B:B,A295,借用紀錄!N:N,"逾期"))</f>
        <v/>
      </c>
    </row>
    <row r="296">
      <c r="A296" s="5" t="n"/>
      <c r="B296" s="5" t="n"/>
      <c r="C296" s="5" t="n"/>
      <c r="D296" s="5" t="n"/>
      <c r="E296" s="5" t="n"/>
      <c r="F296" s="5" t="n"/>
      <c r="G296" s="6">
        <f>IF(A296="","",SUMIFS(借用紀錄!D:D,借用紀錄!B:B,A296,借用紀錄!H:H,"&lt;="&amp;TODAY(),借用紀錄!J:J,""))</f>
        <v/>
      </c>
      <c r="H296" s="6">
        <f>IF(A296="","",SUMIFS(維修紀錄!C:C,維修紀錄!A:A,A296,維修紀錄!D:D,"&lt;="&amp;TODAY(),維修紀錄!F:F,""))</f>
        <v/>
      </c>
      <c r="I296" s="6">
        <f>IF(A296="","",E296-F296-G296-H296)</f>
        <v/>
      </c>
      <c r="J296" s="6">
        <f>IF(A296="","",E296-F296-SUMIFS(借用紀錄!D:D,借用紀錄!B:B,A296,借用紀錄!H:H,"&lt;="&amp;$M$2,借用紀錄!I:I,"&gt;="&amp;$M$2,借用紀錄!J:J,"")-SUMIFS(借用紀錄!D:D,借用紀錄!B:B,A296,借用紀錄!I:I,"&lt;"&amp;TODAY(),借用紀錄!I:I,"&lt;"&amp;$M$2,借用紀錄!J:J,"")-SUMIFS(維修紀錄!C:C,維修紀錄!A:A,A296,維修紀錄!D:D,"&lt;="&amp;$M$2,維修紀錄!E:E,"&gt;="&amp;$M$2,維修紀錄!F:F,"")-SUMIFS(維修紀錄!C:C,維修紀錄!A:A,A296,維修紀錄!E:E,"&lt;"&amp;TODAY(),維修紀錄!E:E,"&lt;"&amp;$M$2,維修紀錄!F:F,""))</f>
        <v/>
      </c>
      <c r="K296" s="6">
        <f>IF(A296="","",COUNTIFS(借用紀錄!B:B,A296,借用紀錄!N:N,"逾期"))</f>
        <v/>
      </c>
    </row>
    <row r="297">
      <c r="A297" s="5" t="n"/>
      <c r="B297" s="5" t="n"/>
      <c r="C297" s="5" t="n"/>
      <c r="D297" s="5" t="n"/>
      <c r="E297" s="5" t="n"/>
      <c r="F297" s="5" t="n"/>
      <c r="G297" s="6">
        <f>IF(A297="","",SUMIFS(借用紀錄!D:D,借用紀錄!B:B,A297,借用紀錄!H:H,"&lt;="&amp;TODAY(),借用紀錄!J:J,""))</f>
        <v/>
      </c>
      <c r="H297" s="6">
        <f>IF(A297="","",SUMIFS(維修紀錄!C:C,維修紀錄!A:A,A297,維修紀錄!D:D,"&lt;="&amp;TODAY(),維修紀錄!F:F,""))</f>
        <v/>
      </c>
      <c r="I297" s="6">
        <f>IF(A297="","",E297-F297-G297-H297)</f>
        <v/>
      </c>
      <c r="J297" s="6">
        <f>IF(A297="","",E297-F297-SUMIFS(借用紀錄!D:D,借用紀錄!B:B,A297,借用紀錄!H:H,"&lt;="&amp;$M$2,借用紀錄!I:I,"&gt;="&amp;$M$2,借用紀錄!J:J,"")-SUMIFS(借用紀錄!D:D,借用紀錄!B:B,A297,借用紀錄!I:I,"&lt;"&amp;TODAY(),借用紀錄!I:I,"&lt;"&amp;$M$2,借用紀錄!J:J,"")-SUMIFS(維修紀錄!C:C,維修紀錄!A:A,A297,維修紀錄!D:D,"&lt;="&amp;$M$2,維修紀錄!E:E,"&gt;="&amp;$M$2,維修紀錄!F:F,"")-SUMIFS(維修紀錄!C:C,維修紀錄!A:A,A297,維修紀錄!E:E,"&lt;"&amp;TODAY(),維修紀錄!E:E,"&lt;"&amp;$M$2,維修紀錄!F:F,""))</f>
        <v/>
      </c>
      <c r="K297" s="6">
        <f>IF(A297="","",COUNTIFS(借用紀錄!B:B,A297,借用紀錄!N:N,"逾期"))</f>
        <v/>
      </c>
    </row>
    <row r="298">
      <c r="A298" s="5" t="n"/>
      <c r="B298" s="5" t="n"/>
      <c r="C298" s="5" t="n"/>
      <c r="D298" s="5" t="n"/>
      <c r="E298" s="5" t="n"/>
      <c r="F298" s="5" t="n"/>
      <c r="G298" s="6">
        <f>IF(A298="","",SUMIFS(借用紀錄!D:D,借用紀錄!B:B,A298,借用紀錄!H:H,"&lt;="&amp;TODAY(),借用紀錄!J:J,""))</f>
        <v/>
      </c>
      <c r="H298" s="6">
        <f>IF(A298="","",SUMIFS(維修紀錄!C:C,維修紀錄!A:A,A298,維修紀錄!D:D,"&lt;="&amp;TODAY(),維修紀錄!F:F,""))</f>
        <v/>
      </c>
      <c r="I298" s="6">
        <f>IF(A298="","",E298-F298-G298-H298)</f>
        <v/>
      </c>
      <c r="J298" s="6">
        <f>IF(A298="","",E298-F298-SUMIFS(借用紀錄!D:D,借用紀錄!B:B,A298,借用紀錄!H:H,"&lt;="&amp;$M$2,借用紀錄!I:I,"&gt;="&amp;$M$2,借用紀錄!J:J,"")-SUMIFS(借用紀錄!D:D,借用紀錄!B:B,A298,借用紀錄!I:I,"&lt;"&amp;TODAY(),借用紀錄!I:I,"&lt;"&amp;$M$2,借用紀錄!J:J,"")-SUMIFS(維修紀錄!C:C,維修紀錄!A:A,A298,維修紀錄!D:D,"&lt;="&amp;$M$2,維修紀錄!E:E,"&gt;="&amp;$M$2,維修紀錄!F:F,"")-SUMIFS(維修紀錄!C:C,維修紀錄!A:A,A298,維修紀錄!E:E,"&lt;"&amp;TODAY(),維修紀錄!E:E,"&lt;"&amp;$M$2,維修紀錄!F:F,""))</f>
        <v/>
      </c>
      <c r="K298" s="6">
        <f>IF(A298="","",COUNTIFS(借用紀錄!B:B,A298,借用紀錄!N:N,"逾期"))</f>
        <v/>
      </c>
    </row>
    <row r="299">
      <c r="A299" s="5" t="n"/>
      <c r="B299" s="5" t="n"/>
      <c r="C299" s="5" t="n"/>
      <c r="D299" s="5" t="n"/>
      <c r="E299" s="5" t="n"/>
      <c r="F299" s="5" t="n"/>
      <c r="G299" s="6">
        <f>IF(A299="","",SUMIFS(借用紀錄!D:D,借用紀錄!B:B,A299,借用紀錄!H:H,"&lt;="&amp;TODAY(),借用紀錄!J:J,""))</f>
        <v/>
      </c>
      <c r="H299" s="6">
        <f>IF(A299="","",SUMIFS(維修紀錄!C:C,維修紀錄!A:A,A299,維修紀錄!D:D,"&lt;="&amp;TODAY(),維修紀錄!F:F,""))</f>
        <v/>
      </c>
      <c r="I299" s="6">
        <f>IF(A299="","",E299-F299-G299-H299)</f>
        <v/>
      </c>
      <c r="J299" s="6">
        <f>IF(A299="","",E299-F299-SUMIFS(借用紀錄!D:D,借用紀錄!B:B,A299,借用紀錄!H:H,"&lt;="&amp;$M$2,借用紀錄!I:I,"&gt;="&amp;$M$2,借用紀錄!J:J,"")-SUMIFS(借用紀錄!D:D,借用紀錄!B:B,A299,借用紀錄!I:I,"&lt;"&amp;TODAY(),借用紀錄!I:I,"&lt;"&amp;$M$2,借用紀錄!J:J,"")-SUMIFS(維修紀錄!C:C,維修紀錄!A:A,A299,維修紀錄!D:D,"&lt;="&amp;$M$2,維修紀錄!E:E,"&gt;="&amp;$M$2,維修紀錄!F:F,"")-SUMIFS(維修紀錄!C:C,維修紀錄!A:A,A299,維修紀錄!E:E,"&lt;"&amp;TODAY(),維修紀錄!E:E,"&lt;"&amp;$M$2,維修紀錄!F:F,""))</f>
        <v/>
      </c>
      <c r="K299" s="6">
        <f>IF(A299="","",COUNTIFS(借用紀錄!B:B,A299,借用紀錄!N:N,"逾期"))</f>
        <v/>
      </c>
    </row>
    <row r="300">
      <c r="A300" s="5" t="n"/>
      <c r="B300" s="5" t="n"/>
      <c r="C300" s="5" t="n"/>
      <c r="D300" s="5" t="n"/>
      <c r="E300" s="5" t="n"/>
      <c r="F300" s="5" t="n"/>
      <c r="G300" s="6">
        <f>IF(A300="","",SUMIFS(借用紀錄!D:D,借用紀錄!B:B,A300,借用紀錄!H:H,"&lt;="&amp;TODAY(),借用紀錄!J:J,""))</f>
        <v/>
      </c>
      <c r="H300" s="6">
        <f>IF(A300="","",SUMIFS(維修紀錄!C:C,維修紀錄!A:A,A300,維修紀錄!D:D,"&lt;="&amp;TODAY(),維修紀錄!F:F,""))</f>
        <v/>
      </c>
      <c r="I300" s="6">
        <f>IF(A300="","",E300-F300-G300-H300)</f>
        <v/>
      </c>
      <c r="J300" s="6">
        <f>IF(A300="","",E300-F300-SUMIFS(借用紀錄!D:D,借用紀錄!B:B,A300,借用紀錄!H:H,"&lt;="&amp;$M$2,借用紀錄!I:I,"&gt;="&amp;$M$2,借用紀錄!J:J,"")-SUMIFS(借用紀錄!D:D,借用紀錄!B:B,A300,借用紀錄!I:I,"&lt;"&amp;TODAY(),借用紀錄!I:I,"&lt;"&amp;$M$2,借用紀錄!J:J,"")-SUMIFS(維修紀錄!C:C,維修紀錄!A:A,A300,維修紀錄!D:D,"&lt;="&amp;$M$2,維修紀錄!E:E,"&gt;="&amp;$M$2,維修紀錄!F:F,"")-SUMIFS(維修紀錄!C:C,維修紀錄!A:A,A300,維修紀錄!E:E,"&lt;"&amp;TODAY(),維修紀錄!E:E,"&lt;"&amp;$M$2,維修紀錄!F:F,""))</f>
        <v/>
      </c>
      <c r="K300" s="6">
        <f>IF(A300="","",COUNTIFS(借用紀錄!B:B,A300,借用紀錄!N:N,"逾期"))</f>
        <v/>
      </c>
    </row>
    <row r="301">
      <c r="A301" s="5" t="n"/>
      <c r="B301" s="5" t="n"/>
      <c r="C301" s="5" t="n"/>
      <c r="D301" s="5" t="n"/>
      <c r="E301" s="5" t="n"/>
      <c r="F301" s="5" t="n"/>
      <c r="G301" s="6">
        <f>IF(A301="","",SUMIFS(借用紀錄!D:D,借用紀錄!B:B,A301,借用紀錄!H:H,"&lt;="&amp;TODAY(),借用紀錄!J:J,""))</f>
        <v/>
      </c>
      <c r="H301" s="6">
        <f>IF(A301="","",SUMIFS(維修紀錄!C:C,維修紀錄!A:A,A301,維修紀錄!D:D,"&lt;="&amp;TODAY(),維修紀錄!F:F,""))</f>
        <v/>
      </c>
      <c r="I301" s="6">
        <f>IF(A301="","",E301-F301-G301-H301)</f>
        <v/>
      </c>
      <c r="J301" s="6">
        <f>IF(A301="","",E301-F301-SUMIFS(借用紀錄!D:D,借用紀錄!B:B,A301,借用紀錄!H:H,"&lt;="&amp;$M$2,借用紀錄!I:I,"&gt;="&amp;$M$2,借用紀錄!J:J,"")-SUMIFS(借用紀錄!D:D,借用紀錄!B:B,A301,借用紀錄!I:I,"&lt;"&amp;TODAY(),借用紀錄!I:I,"&lt;"&amp;$M$2,借用紀錄!J:J,"")-SUMIFS(維修紀錄!C:C,維修紀錄!A:A,A301,維修紀錄!D:D,"&lt;="&amp;$M$2,維修紀錄!E:E,"&gt;="&amp;$M$2,維修紀錄!F:F,"")-SUMIFS(維修紀錄!C:C,維修紀錄!A:A,A301,維修紀錄!E:E,"&lt;"&amp;TODAY(),維修紀錄!E:E,"&lt;"&amp;$M$2,維修紀錄!F:F,""))</f>
        <v/>
      </c>
      <c r="K301" s="6">
        <f>IF(A301="","",COUNTIFS(借用紀錄!B:B,A301,借用紀錄!N:N,"逾期"))</f>
        <v/>
      </c>
    </row>
  </sheetData>
  <conditionalFormatting sqref="I2:J301">
    <cfRule type="expression" priority="1" dxfId="0">
      <formula>AND(ISNUMBER(I2),I2&lt;=0)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6" customWidth="1" min="3" max="3"/>
    <col width="11" customWidth="1" min="4" max="4"/>
    <col width="11" customWidth="1" min="5" max="5"/>
    <col width="11" customWidth="1" min="6" max="6"/>
    <col width="24" customWidth="1" min="7" max="7"/>
    <col width="14" customWidth="1" min="8" max="8"/>
    <col width="9" customWidth="1" min="9" max="9"/>
    <col width="14" customWidth="1" min="10" max="10"/>
  </cols>
  <sheetData>
    <row r="1" ht="34" customHeight="1">
      <c r="A1" s="4" t="inlineStr">
        <is>
          <t>財產編號</t>
        </is>
      </c>
      <c r="B1" s="4" t="inlineStr">
        <is>
          <t>器材名稱（自動）</t>
        </is>
      </c>
      <c r="C1" s="4" t="inlineStr">
        <is>
          <t>數量</t>
        </is>
      </c>
      <c r="D1" s="4" t="inlineStr">
        <is>
          <t>送修日</t>
        </is>
      </c>
      <c r="E1" s="4" t="inlineStr">
        <is>
          <t>預計修好日</t>
        </is>
      </c>
      <c r="F1" s="4" t="inlineStr">
        <is>
          <t>實際修好日</t>
        </is>
      </c>
      <c r="G1" s="4" t="inlineStr">
        <is>
          <t>故障描述</t>
        </is>
      </c>
      <c r="H1" s="4" t="inlineStr">
        <is>
          <t>維修廠商</t>
        </is>
      </c>
      <c r="I1" s="4" t="inlineStr">
        <is>
          <t>費用</t>
        </is>
      </c>
      <c r="J1" s="4" t="inlineStr">
        <is>
          <t>借用單號（損壞時）</t>
        </is>
      </c>
    </row>
    <row r="2">
      <c r="A2" s="5" t="inlineStr">
        <is>
          <t>PJ-01</t>
        </is>
      </c>
      <c r="B2" s="6">
        <f>IF(A2="","",IFERROR(INDEX(器材清單!B:B,MATCH(A2,器材清單!A:A,0)),"查無此編號"))</f>
        <v/>
      </c>
      <c r="C2" s="5" t="n">
        <v>1</v>
      </c>
      <c r="D2" s="7" t="n">
        <v>46328</v>
      </c>
      <c r="E2" s="7" t="n">
        <v>46335</v>
      </c>
      <c r="F2" s="7" t="n"/>
      <c r="G2" s="5" t="inlineStr">
        <is>
          <t>開機後畫面閃爍</t>
        </is>
      </c>
      <c r="H2" s="5" t="inlineStr">
        <is>
          <t>（示範）原廠維修</t>
        </is>
      </c>
      <c r="I2" s="5" t="n"/>
      <c r="J2" s="5" t="inlineStr"/>
    </row>
    <row r="3">
      <c r="A3" s="5" t="inlineStr">
        <is>
          <t>NB-01</t>
        </is>
      </c>
      <c r="B3" s="6">
        <f>IF(A3="","",IFERROR(INDEX(器材清單!B:B,MATCH(A3,器材清單!A:A,0)),"查無此編號"))</f>
        <v/>
      </c>
      <c r="C3" s="5" t="n">
        <v>1</v>
      </c>
      <c r="D3" s="7" t="n">
        <v>46315</v>
      </c>
      <c r="E3" s="7" t="n">
        <v>46322</v>
      </c>
      <c r="F3" s="7" t="n">
        <v>46321</v>
      </c>
      <c r="G3" s="5" t="inlineStr">
        <is>
          <t>鍵盤進水</t>
        </is>
      </c>
      <c r="H3" s="5" t="inlineStr">
        <is>
          <t>（示範）原廠維修</t>
        </is>
      </c>
      <c r="I3" s="5" t="n">
        <v>3200</v>
      </c>
      <c r="J3" s="5" t="inlineStr">
        <is>
          <t>B2610-014</t>
        </is>
      </c>
    </row>
    <row r="4">
      <c r="A4" s="5" t="n"/>
      <c r="B4" s="6">
        <f>IF(A4="","",IFERROR(INDEX(器材清單!B:B,MATCH(A4,器材清單!A:A,0)),"查無此編號"))</f>
        <v/>
      </c>
      <c r="C4" s="5" t="n"/>
      <c r="D4" s="7" t="n"/>
      <c r="E4" s="7" t="n"/>
      <c r="F4" s="7" t="n"/>
      <c r="G4" s="5" t="n"/>
      <c r="H4" s="5" t="n"/>
      <c r="I4" s="5" t="n"/>
      <c r="J4" s="5" t="n"/>
    </row>
    <row r="5">
      <c r="A5" s="5" t="n"/>
      <c r="B5" s="6">
        <f>IF(A5="","",IFERROR(INDEX(器材清單!B:B,MATCH(A5,器材清單!A:A,0)),"查無此編號"))</f>
        <v/>
      </c>
      <c r="C5" s="5" t="n"/>
      <c r="D5" s="7" t="n"/>
      <c r="E5" s="7" t="n"/>
      <c r="F5" s="7" t="n"/>
      <c r="G5" s="5" t="n"/>
      <c r="H5" s="5" t="n"/>
      <c r="I5" s="5" t="n"/>
      <c r="J5" s="5" t="n"/>
    </row>
    <row r="6">
      <c r="A6" s="5" t="n"/>
      <c r="B6" s="6">
        <f>IF(A6="","",IFERROR(INDEX(器材清單!B:B,MATCH(A6,器材清單!A:A,0)),"查無此編號"))</f>
        <v/>
      </c>
      <c r="C6" s="5" t="n"/>
      <c r="D6" s="7" t="n"/>
      <c r="E6" s="7" t="n"/>
      <c r="F6" s="7" t="n"/>
      <c r="G6" s="5" t="n"/>
      <c r="H6" s="5" t="n"/>
      <c r="I6" s="5" t="n"/>
      <c r="J6" s="5" t="n"/>
    </row>
    <row r="7">
      <c r="A7" s="5" t="n"/>
      <c r="B7" s="6">
        <f>IF(A7="","",IFERROR(INDEX(器材清單!B:B,MATCH(A7,器材清單!A:A,0)),"查無此編號"))</f>
        <v/>
      </c>
      <c r="C7" s="5" t="n"/>
      <c r="D7" s="7" t="n"/>
      <c r="E7" s="7" t="n"/>
      <c r="F7" s="7" t="n"/>
      <c r="G7" s="5" t="n"/>
      <c r="H7" s="5" t="n"/>
      <c r="I7" s="5" t="n"/>
      <c r="J7" s="5" t="n"/>
    </row>
    <row r="8">
      <c r="A8" s="5" t="n"/>
      <c r="B8" s="6">
        <f>IF(A8="","",IFERROR(INDEX(器材清單!B:B,MATCH(A8,器材清單!A:A,0)),"查無此編號"))</f>
        <v/>
      </c>
      <c r="C8" s="5" t="n"/>
      <c r="D8" s="7" t="n"/>
      <c r="E8" s="7" t="n"/>
      <c r="F8" s="7" t="n"/>
      <c r="G8" s="5" t="n"/>
      <c r="H8" s="5" t="n"/>
      <c r="I8" s="5" t="n"/>
      <c r="J8" s="5" t="n"/>
    </row>
    <row r="9">
      <c r="A9" s="5" t="n"/>
      <c r="B9" s="6">
        <f>IF(A9="","",IFERROR(INDEX(器材清單!B:B,MATCH(A9,器材清單!A:A,0)),"查無此編號"))</f>
        <v/>
      </c>
      <c r="C9" s="5" t="n"/>
      <c r="D9" s="7" t="n"/>
      <c r="E9" s="7" t="n"/>
      <c r="F9" s="7" t="n"/>
      <c r="G9" s="5" t="n"/>
      <c r="H9" s="5" t="n"/>
      <c r="I9" s="5" t="n"/>
      <c r="J9" s="5" t="n"/>
    </row>
    <row r="10">
      <c r="A10" s="5" t="n"/>
      <c r="B10" s="6">
        <f>IF(A10="","",IFERROR(INDEX(器材清單!B:B,MATCH(A10,器材清單!A:A,0)),"查無此編號"))</f>
        <v/>
      </c>
      <c r="C10" s="5" t="n"/>
      <c r="D10" s="7" t="n"/>
      <c r="E10" s="7" t="n"/>
      <c r="F10" s="7" t="n"/>
      <c r="G10" s="5" t="n"/>
      <c r="H10" s="5" t="n"/>
      <c r="I10" s="5" t="n"/>
      <c r="J10" s="5" t="n"/>
    </row>
    <row r="11">
      <c r="A11" s="5" t="n"/>
      <c r="B11" s="6">
        <f>IF(A11="","",IFERROR(INDEX(器材清單!B:B,MATCH(A11,器材清單!A:A,0)),"查無此編號"))</f>
        <v/>
      </c>
      <c r="C11" s="5" t="n"/>
      <c r="D11" s="7" t="n"/>
      <c r="E11" s="7" t="n"/>
      <c r="F11" s="7" t="n"/>
      <c r="G11" s="5" t="n"/>
      <c r="H11" s="5" t="n"/>
      <c r="I11" s="5" t="n"/>
      <c r="J11" s="5" t="n"/>
    </row>
    <row r="12">
      <c r="A12" s="5" t="n"/>
      <c r="B12" s="6">
        <f>IF(A12="","",IFERROR(INDEX(器材清單!B:B,MATCH(A12,器材清單!A:A,0)),"查無此編號"))</f>
        <v/>
      </c>
      <c r="C12" s="5" t="n"/>
      <c r="D12" s="7" t="n"/>
      <c r="E12" s="7" t="n"/>
      <c r="F12" s="7" t="n"/>
      <c r="G12" s="5" t="n"/>
      <c r="H12" s="5" t="n"/>
      <c r="I12" s="5" t="n"/>
      <c r="J12" s="5" t="n"/>
    </row>
    <row r="13">
      <c r="A13" s="5" t="n"/>
      <c r="B13" s="6">
        <f>IF(A13="","",IFERROR(INDEX(器材清單!B:B,MATCH(A13,器材清單!A:A,0)),"查無此編號"))</f>
        <v/>
      </c>
      <c r="C13" s="5" t="n"/>
      <c r="D13" s="7" t="n"/>
      <c r="E13" s="7" t="n"/>
      <c r="F13" s="7" t="n"/>
      <c r="G13" s="5" t="n"/>
      <c r="H13" s="5" t="n"/>
      <c r="I13" s="5" t="n"/>
      <c r="J13" s="5" t="n"/>
    </row>
    <row r="14">
      <c r="A14" s="5" t="n"/>
      <c r="B14" s="6">
        <f>IF(A14="","",IFERROR(INDEX(器材清單!B:B,MATCH(A14,器材清單!A:A,0)),"查無此編號"))</f>
        <v/>
      </c>
      <c r="C14" s="5" t="n"/>
      <c r="D14" s="7" t="n"/>
      <c r="E14" s="7" t="n"/>
      <c r="F14" s="7" t="n"/>
      <c r="G14" s="5" t="n"/>
      <c r="H14" s="5" t="n"/>
      <c r="I14" s="5" t="n"/>
      <c r="J14" s="5" t="n"/>
    </row>
    <row r="15">
      <c r="A15" s="5" t="n"/>
      <c r="B15" s="6">
        <f>IF(A15="","",IFERROR(INDEX(器材清單!B:B,MATCH(A15,器材清單!A:A,0)),"查無此編號"))</f>
        <v/>
      </c>
      <c r="C15" s="5" t="n"/>
      <c r="D15" s="7" t="n"/>
      <c r="E15" s="7" t="n"/>
      <c r="F15" s="7" t="n"/>
      <c r="G15" s="5" t="n"/>
      <c r="H15" s="5" t="n"/>
      <c r="I15" s="5" t="n"/>
      <c r="J15" s="5" t="n"/>
    </row>
    <row r="16">
      <c r="A16" s="5" t="n"/>
      <c r="B16" s="6">
        <f>IF(A16="","",IFERROR(INDEX(器材清單!B:B,MATCH(A16,器材清單!A:A,0)),"查無此編號"))</f>
        <v/>
      </c>
      <c r="C16" s="5" t="n"/>
      <c r="D16" s="7" t="n"/>
      <c r="E16" s="7" t="n"/>
      <c r="F16" s="7" t="n"/>
      <c r="G16" s="5" t="n"/>
      <c r="H16" s="5" t="n"/>
      <c r="I16" s="5" t="n"/>
      <c r="J16" s="5" t="n"/>
    </row>
    <row r="17">
      <c r="A17" s="5" t="n"/>
      <c r="B17" s="6">
        <f>IF(A17="","",IFERROR(INDEX(器材清單!B:B,MATCH(A17,器材清單!A:A,0)),"查無此編號"))</f>
        <v/>
      </c>
      <c r="C17" s="5" t="n"/>
      <c r="D17" s="7" t="n"/>
      <c r="E17" s="7" t="n"/>
      <c r="F17" s="7" t="n"/>
      <c r="G17" s="5" t="n"/>
      <c r="H17" s="5" t="n"/>
      <c r="I17" s="5" t="n"/>
      <c r="J17" s="5" t="n"/>
    </row>
    <row r="18">
      <c r="A18" s="5" t="n"/>
      <c r="B18" s="6">
        <f>IF(A18="","",IFERROR(INDEX(器材清單!B:B,MATCH(A18,器材清單!A:A,0)),"查無此編號"))</f>
        <v/>
      </c>
      <c r="C18" s="5" t="n"/>
      <c r="D18" s="7" t="n"/>
      <c r="E18" s="7" t="n"/>
      <c r="F18" s="7" t="n"/>
      <c r="G18" s="5" t="n"/>
      <c r="H18" s="5" t="n"/>
      <c r="I18" s="5" t="n"/>
      <c r="J18" s="5" t="n"/>
    </row>
    <row r="19">
      <c r="A19" s="5" t="n"/>
      <c r="B19" s="6">
        <f>IF(A19="","",IFERROR(INDEX(器材清單!B:B,MATCH(A19,器材清單!A:A,0)),"查無此編號"))</f>
        <v/>
      </c>
      <c r="C19" s="5" t="n"/>
      <c r="D19" s="7" t="n"/>
      <c r="E19" s="7" t="n"/>
      <c r="F19" s="7" t="n"/>
      <c r="G19" s="5" t="n"/>
      <c r="H19" s="5" t="n"/>
      <c r="I19" s="5" t="n"/>
      <c r="J19" s="5" t="n"/>
    </row>
    <row r="20">
      <c r="A20" s="5" t="n"/>
      <c r="B20" s="6">
        <f>IF(A20="","",IFERROR(INDEX(器材清單!B:B,MATCH(A20,器材清單!A:A,0)),"查無此編號"))</f>
        <v/>
      </c>
      <c r="C20" s="5" t="n"/>
      <c r="D20" s="7" t="n"/>
      <c r="E20" s="7" t="n"/>
      <c r="F20" s="7" t="n"/>
      <c r="G20" s="5" t="n"/>
      <c r="H20" s="5" t="n"/>
      <c r="I20" s="5" t="n"/>
      <c r="J20" s="5" t="n"/>
    </row>
    <row r="21">
      <c r="A21" s="5" t="n"/>
      <c r="B21" s="6">
        <f>IF(A21="","",IFERROR(INDEX(器材清單!B:B,MATCH(A21,器材清單!A:A,0)),"查無此編號"))</f>
        <v/>
      </c>
      <c r="C21" s="5" t="n"/>
      <c r="D21" s="7" t="n"/>
      <c r="E21" s="7" t="n"/>
      <c r="F21" s="7" t="n"/>
      <c r="G21" s="5" t="n"/>
      <c r="H21" s="5" t="n"/>
      <c r="I21" s="5" t="n"/>
      <c r="J21" s="5" t="n"/>
    </row>
    <row r="22">
      <c r="A22" s="5" t="n"/>
      <c r="B22" s="6">
        <f>IF(A22="","",IFERROR(INDEX(器材清單!B:B,MATCH(A22,器材清單!A:A,0)),"查無此編號"))</f>
        <v/>
      </c>
      <c r="C22" s="5" t="n"/>
      <c r="D22" s="7" t="n"/>
      <c r="E22" s="7" t="n"/>
      <c r="F22" s="7" t="n"/>
      <c r="G22" s="5" t="n"/>
      <c r="H22" s="5" t="n"/>
      <c r="I22" s="5" t="n"/>
      <c r="J22" s="5" t="n"/>
    </row>
    <row r="23">
      <c r="A23" s="5" t="n"/>
      <c r="B23" s="6">
        <f>IF(A23="","",IFERROR(INDEX(器材清單!B:B,MATCH(A23,器材清單!A:A,0)),"查無此編號"))</f>
        <v/>
      </c>
      <c r="C23" s="5" t="n"/>
      <c r="D23" s="7" t="n"/>
      <c r="E23" s="7" t="n"/>
      <c r="F23" s="7" t="n"/>
      <c r="G23" s="5" t="n"/>
      <c r="H23" s="5" t="n"/>
      <c r="I23" s="5" t="n"/>
      <c r="J23" s="5" t="n"/>
    </row>
    <row r="24">
      <c r="A24" s="5" t="n"/>
      <c r="B24" s="6">
        <f>IF(A24="","",IFERROR(INDEX(器材清單!B:B,MATCH(A24,器材清單!A:A,0)),"查無此編號"))</f>
        <v/>
      </c>
      <c r="C24" s="5" t="n"/>
      <c r="D24" s="7" t="n"/>
      <c r="E24" s="7" t="n"/>
      <c r="F24" s="7" t="n"/>
      <c r="G24" s="5" t="n"/>
      <c r="H24" s="5" t="n"/>
      <c r="I24" s="5" t="n"/>
      <c r="J24" s="5" t="n"/>
    </row>
    <row r="25">
      <c r="A25" s="5" t="n"/>
      <c r="B25" s="6">
        <f>IF(A25="","",IFERROR(INDEX(器材清單!B:B,MATCH(A25,器材清單!A:A,0)),"查無此編號"))</f>
        <v/>
      </c>
      <c r="C25" s="5" t="n"/>
      <c r="D25" s="7" t="n"/>
      <c r="E25" s="7" t="n"/>
      <c r="F25" s="7" t="n"/>
      <c r="G25" s="5" t="n"/>
      <c r="H25" s="5" t="n"/>
      <c r="I25" s="5" t="n"/>
      <c r="J25" s="5" t="n"/>
    </row>
    <row r="26">
      <c r="A26" s="5" t="n"/>
      <c r="B26" s="6">
        <f>IF(A26="","",IFERROR(INDEX(器材清單!B:B,MATCH(A26,器材清單!A:A,0)),"查無此編號"))</f>
        <v/>
      </c>
      <c r="C26" s="5" t="n"/>
      <c r="D26" s="7" t="n"/>
      <c r="E26" s="7" t="n"/>
      <c r="F26" s="7" t="n"/>
      <c r="G26" s="5" t="n"/>
      <c r="H26" s="5" t="n"/>
      <c r="I26" s="5" t="n"/>
      <c r="J26" s="5" t="n"/>
    </row>
    <row r="27">
      <c r="A27" s="5" t="n"/>
      <c r="B27" s="6">
        <f>IF(A27="","",IFERROR(INDEX(器材清單!B:B,MATCH(A27,器材清單!A:A,0)),"查無此編號"))</f>
        <v/>
      </c>
      <c r="C27" s="5" t="n"/>
      <c r="D27" s="7" t="n"/>
      <c r="E27" s="7" t="n"/>
      <c r="F27" s="7" t="n"/>
      <c r="G27" s="5" t="n"/>
      <c r="H27" s="5" t="n"/>
      <c r="I27" s="5" t="n"/>
      <c r="J27" s="5" t="n"/>
    </row>
    <row r="28">
      <c r="A28" s="5" t="n"/>
      <c r="B28" s="6">
        <f>IF(A28="","",IFERROR(INDEX(器材清單!B:B,MATCH(A28,器材清單!A:A,0)),"查無此編號"))</f>
        <v/>
      </c>
      <c r="C28" s="5" t="n"/>
      <c r="D28" s="7" t="n"/>
      <c r="E28" s="7" t="n"/>
      <c r="F28" s="7" t="n"/>
      <c r="G28" s="5" t="n"/>
      <c r="H28" s="5" t="n"/>
      <c r="I28" s="5" t="n"/>
      <c r="J28" s="5" t="n"/>
    </row>
    <row r="29">
      <c r="A29" s="5" t="n"/>
      <c r="B29" s="6">
        <f>IF(A29="","",IFERROR(INDEX(器材清單!B:B,MATCH(A29,器材清單!A:A,0)),"查無此編號"))</f>
        <v/>
      </c>
      <c r="C29" s="5" t="n"/>
      <c r="D29" s="7" t="n"/>
      <c r="E29" s="7" t="n"/>
      <c r="F29" s="7" t="n"/>
      <c r="G29" s="5" t="n"/>
      <c r="H29" s="5" t="n"/>
      <c r="I29" s="5" t="n"/>
      <c r="J29" s="5" t="n"/>
    </row>
    <row r="30">
      <c r="A30" s="5" t="n"/>
      <c r="B30" s="6">
        <f>IF(A30="","",IFERROR(INDEX(器材清單!B:B,MATCH(A30,器材清單!A:A,0)),"查無此編號"))</f>
        <v/>
      </c>
      <c r="C30" s="5" t="n"/>
      <c r="D30" s="7" t="n"/>
      <c r="E30" s="7" t="n"/>
      <c r="F30" s="7" t="n"/>
      <c r="G30" s="5" t="n"/>
      <c r="H30" s="5" t="n"/>
      <c r="I30" s="5" t="n"/>
      <c r="J30" s="5" t="n"/>
    </row>
    <row r="31">
      <c r="A31" s="5" t="n"/>
      <c r="B31" s="6">
        <f>IF(A31="","",IFERROR(INDEX(器材清單!B:B,MATCH(A31,器材清單!A:A,0)),"查無此編號"))</f>
        <v/>
      </c>
      <c r="C31" s="5" t="n"/>
      <c r="D31" s="7" t="n"/>
      <c r="E31" s="7" t="n"/>
      <c r="F31" s="7" t="n"/>
      <c r="G31" s="5" t="n"/>
      <c r="H31" s="5" t="n"/>
      <c r="I31" s="5" t="n"/>
      <c r="J31" s="5" t="n"/>
    </row>
    <row r="32">
      <c r="A32" s="5" t="n"/>
      <c r="B32" s="6">
        <f>IF(A32="","",IFERROR(INDEX(器材清單!B:B,MATCH(A32,器材清單!A:A,0)),"查無此編號"))</f>
        <v/>
      </c>
      <c r="C32" s="5" t="n"/>
      <c r="D32" s="7" t="n"/>
      <c r="E32" s="7" t="n"/>
      <c r="F32" s="7" t="n"/>
      <c r="G32" s="5" t="n"/>
      <c r="H32" s="5" t="n"/>
      <c r="I32" s="5" t="n"/>
      <c r="J32" s="5" t="n"/>
    </row>
    <row r="33">
      <c r="A33" s="5" t="n"/>
      <c r="B33" s="6">
        <f>IF(A33="","",IFERROR(INDEX(器材清單!B:B,MATCH(A33,器材清單!A:A,0)),"查無此編號"))</f>
        <v/>
      </c>
      <c r="C33" s="5" t="n"/>
      <c r="D33" s="7" t="n"/>
      <c r="E33" s="7" t="n"/>
      <c r="F33" s="7" t="n"/>
      <c r="G33" s="5" t="n"/>
      <c r="H33" s="5" t="n"/>
      <c r="I33" s="5" t="n"/>
      <c r="J33" s="5" t="n"/>
    </row>
    <row r="34">
      <c r="A34" s="5" t="n"/>
      <c r="B34" s="6">
        <f>IF(A34="","",IFERROR(INDEX(器材清單!B:B,MATCH(A34,器材清單!A:A,0)),"查無此編號"))</f>
        <v/>
      </c>
      <c r="C34" s="5" t="n"/>
      <c r="D34" s="7" t="n"/>
      <c r="E34" s="7" t="n"/>
      <c r="F34" s="7" t="n"/>
      <c r="G34" s="5" t="n"/>
      <c r="H34" s="5" t="n"/>
      <c r="I34" s="5" t="n"/>
      <c r="J34" s="5" t="n"/>
    </row>
    <row r="35">
      <c r="A35" s="5" t="n"/>
      <c r="B35" s="6">
        <f>IF(A35="","",IFERROR(INDEX(器材清單!B:B,MATCH(A35,器材清單!A:A,0)),"查無此編號"))</f>
        <v/>
      </c>
      <c r="C35" s="5" t="n"/>
      <c r="D35" s="7" t="n"/>
      <c r="E35" s="7" t="n"/>
      <c r="F35" s="7" t="n"/>
      <c r="G35" s="5" t="n"/>
      <c r="H35" s="5" t="n"/>
      <c r="I35" s="5" t="n"/>
      <c r="J35" s="5" t="n"/>
    </row>
    <row r="36">
      <c r="A36" s="5" t="n"/>
      <c r="B36" s="6">
        <f>IF(A36="","",IFERROR(INDEX(器材清單!B:B,MATCH(A36,器材清單!A:A,0)),"查無此編號"))</f>
        <v/>
      </c>
      <c r="C36" s="5" t="n"/>
      <c r="D36" s="7" t="n"/>
      <c r="E36" s="7" t="n"/>
      <c r="F36" s="7" t="n"/>
      <c r="G36" s="5" t="n"/>
      <c r="H36" s="5" t="n"/>
      <c r="I36" s="5" t="n"/>
      <c r="J36" s="5" t="n"/>
    </row>
    <row r="37">
      <c r="A37" s="5" t="n"/>
      <c r="B37" s="6">
        <f>IF(A37="","",IFERROR(INDEX(器材清單!B:B,MATCH(A37,器材清單!A:A,0)),"查無此編號"))</f>
        <v/>
      </c>
      <c r="C37" s="5" t="n"/>
      <c r="D37" s="7" t="n"/>
      <c r="E37" s="7" t="n"/>
      <c r="F37" s="7" t="n"/>
      <c r="G37" s="5" t="n"/>
      <c r="H37" s="5" t="n"/>
      <c r="I37" s="5" t="n"/>
      <c r="J37" s="5" t="n"/>
    </row>
    <row r="38">
      <c r="A38" s="5" t="n"/>
      <c r="B38" s="6">
        <f>IF(A38="","",IFERROR(INDEX(器材清單!B:B,MATCH(A38,器材清單!A:A,0)),"查無此編號"))</f>
        <v/>
      </c>
      <c r="C38" s="5" t="n"/>
      <c r="D38" s="7" t="n"/>
      <c r="E38" s="7" t="n"/>
      <c r="F38" s="7" t="n"/>
      <c r="G38" s="5" t="n"/>
      <c r="H38" s="5" t="n"/>
      <c r="I38" s="5" t="n"/>
      <c r="J38" s="5" t="n"/>
    </row>
    <row r="39">
      <c r="A39" s="5" t="n"/>
      <c r="B39" s="6">
        <f>IF(A39="","",IFERROR(INDEX(器材清單!B:B,MATCH(A39,器材清單!A:A,0)),"查無此編號"))</f>
        <v/>
      </c>
      <c r="C39" s="5" t="n"/>
      <c r="D39" s="7" t="n"/>
      <c r="E39" s="7" t="n"/>
      <c r="F39" s="7" t="n"/>
      <c r="G39" s="5" t="n"/>
      <c r="H39" s="5" t="n"/>
      <c r="I39" s="5" t="n"/>
      <c r="J39" s="5" t="n"/>
    </row>
    <row r="40">
      <c r="A40" s="5" t="n"/>
      <c r="B40" s="6">
        <f>IF(A40="","",IFERROR(INDEX(器材清單!B:B,MATCH(A40,器材清單!A:A,0)),"查無此編號"))</f>
        <v/>
      </c>
      <c r="C40" s="5" t="n"/>
      <c r="D40" s="7" t="n"/>
      <c r="E40" s="7" t="n"/>
      <c r="F40" s="7" t="n"/>
      <c r="G40" s="5" t="n"/>
      <c r="H40" s="5" t="n"/>
      <c r="I40" s="5" t="n"/>
      <c r="J40" s="5" t="n"/>
    </row>
    <row r="41">
      <c r="A41" s="5" t="n"/>
      <c r="B41" s="6">
        <f>IF(A41="","",IFERROR(INDEX(器材清單!B:B,MATCH(A41,器材清單!A:A,0)),"查無此編號"))</f>
        <v/>
      </c>
      <c r="C41" s="5" t="n"/>
      <c r="D41" s="7" t="n"/>
      <c r="E41" s="7" t="n"/>
      <c r="F41" s="7" t="n"/>
      <c r="G41" s="5" t="n"/>
      <c r="H41" s="5" t="n"/>
      <c r="I41" s="5" t="n"/>
      <c r="J41" s="5" t="n"/>
    </row>
    <row r="42">
      <c r="A42" s="5" t="n"/>
      <c r="B42" s="6">
        <f>IF(A42="","",IFERROR(INDEX(器材清單!B:B,MATCH(A42,器材清單!A:A,0)),"查無此編號"))</f>
        <v/>
      </c>
      <c r="C42" s="5" t="n"/>
      <c r="D42" s="7" t="n"/>
      <c r="E42" s="7" t="n"/>
      <c r="F42" s="7" t="n"/>
      <c r="G42" s="5" t="n"/>
      <c r="H42" s="5" t="n"/>
      <c r="I42" s="5" t="n"/>
      <c r="J42" s="5" t="n"/>
    </row>
    <row r="43">
      <c r="A43" s="5" t="n"/>
      <c r="B43" s="6">
        <f>IF(A43="","",IFERROR(INDEX(器材清單!B:B,MATCH(A43,器材清單!A:A,0)),"查無此編號"))</f>
        <v/>
      </c>
      <c r="C43" s="5" t="n"/>
      <c r="D43" s="7" t="n"/>
      <c r="E43" s="7" t="n"/>
      <c r="F43" s="7" t="n"/>
      <c r="G43" s="5" t="n"/>
      <c r="H43" s="5" t="n"/>
      <c r="I43" s="5" t="n"/>
      <c r="J43" s="5" t="n"/>
    </row>
    <row r="44">
      <c r="A44" s="5" t="n"/>
      <c r="B44" s="6">
        <f>IF(A44="","",IFERROR(INDEX(器材清單!B:B,MATCH(A44,器材清單!A:A,0)),"查無此編號"))</f>
        <v/>
      </c>
      <c r="C44" s="5" t="n"/>
      <c r="D44" s="7" t="n"/>
      <c r="E44" s="7" t="n"/>
      <c r="F44" s="7" t="n"/>
      <c r="G44" s="5" t="n"/>
      <c r="H44" s="5" t="n"/>
      <c r="I44" s="5" t="n"/>
      <c r="J44" s="5" t="n"/>
    </row>
    <row r="45">
      <c r="A45" s="5" t="n"/>
      <c r="B45" s="6">
        <f>IF(A45="","",IFERROR(INDEX(器材清單!B:B,MATCH(A45,器材清單!A:A,0)),"查無此編號"))</f>
        <v/>
      </c>
      <c r="C45" s="5" t="n"/>
      <c r="D45" s="7" t="n"/>
      <c r="E45" s="7" t="n"/>
      <c r="F45" s="7" t="n"/>
      <c r="G45" s="5" t="n"/>
      <c r="H45" s="5" t="n"/>
      <c r="I45" s="5" t="n"/>
      <c r="J45" s="5" t="n"/>
    </row>
    <row r="46">
      <c r="A46" s="5" t="n"/>
      <c r="B46" s="6">
        <f>IF(A46="","",IFERROR(INDEX(器材清單!B:B,MATCH(A46,器材清單!A:A,0)),"查無此編號"))</f>
        <v/>
      </c>
      <c r="C46" s="5" t="n"/>
      <c r="D46" s="7" t="n"/>
      <c r="E46" s="7" t="n"/>
      <c r="F46" s="7" t="n"/>
      <c r="G46" s="5" t="n"/>
      <c r="H46" s="5" t="n"/>
      <c r="I46" s="5" t="n"/>
      <c r="J46" s="5" t="n"/>
    </row>
    <row r="47">
      <c r="A47" s="5" t="n"/>
      <c r="B47" s="6">
        <f>IF(A47="","",IFERROR(INDEX(器材清單!B:B,MATCH(A47,器材清單!A:A,0)),"查無此編號"))</f>
        <v/>
      </c>
      <c r="C47" s="5" t="n"/>
      <c r="D47" s="7" t="n"/>
      <c r="E47" s="7" t="n"/>
      <c r="F47" s="7" t="n"/>
      <c r="G47" s="5" t="n"/>
      <c r="H47" s="5" t="n"/>
      <c r="I47" s="5" t="n"/>
      <c r="J47" s="5" t="n"/>
    </row>
    <row r="48">
      <c r="A48" s="5" t="n"/>
      <c r="B48" s="6">
        <f>IF(A48="","",IFERROR(INDEX(器材清單!B:B,MATCH(A48,器材清單!A:A,0)),"查無此編號"))</f>
        <v/>
      </c>
      <c r="C48" s="5" t="n"/>
      <c r="D48" s="7" t="n"/>
      <c r="E48" s="7" t="n"/>
      <c r="F48" s="7" t="n"/>
      <c r="G48" s="5" t="n"/>
      <c r="H48" s="5" t="n"/>
      <c r="I48" s="5" t="n"/>
      <c r="J48" s="5" t="n"/>
    </row>
    <row r="49">
      <c r="A49" s="5" t="n"/>
      <c r="B49" s="6">
        <f>IF(A49="","",IFERROR(INDEX(器材清單!B:B,MATCH(A49,器材清單!A:A,0)),"查無此編號"))</f>
        <v/>
      </c>
      <c r="C49" s="5" t="n"/>
      <c r="D49" s="7" t="n"/>
      <c r="E49" s="7" t="n"/>
      <c r="F49" s="7" t="n"/>
      <c r="G49" s="5" t="n"/>
      <c r="H49" s="5" t="n"/>
      <c r="I49" s="5" t="n"/>
      <c r="J49" s="5" t="n"/>
    </row>
    <row r="50">
      <c r="A50" s="5" t="n"/>
      <c r="B50" s="6">
        <f>IF(A50="","",IFERROR(INDEX(器材清單!B:B,MATCH(A50,器材清單!A:A,0)),"查無此編號"))</f>
        <v/>
      </c>
      <c r="C50" s="5" t="n"/>
      <c r="D50" s="7" t="n"/>
      <c r="E50" s="7" t="n"/>
      <c r="F50" s="7" t="n"/>
      <c r="G50" s="5" t="n"/>
      <c r="H50" s="5" t="n"/>
      <c r="I50" s="5" t="n"/>
      <c r="J50" s="5" t="n"/>
    </row>
    <row r="51">
      <c r="A51" s="5" t="n"/>
      <c r="B51" s="6">
        <f>IF(A51="","",IFERROR(INDEX(器材清單!B:B,MATCH(A51,器材清單!A:A,0)),"查無此編號"))</f>
        <v/>
      </c>
      <c r="C51" s="5" t="n"/>
      <c r="D51" s="7" t="n"/>
      <c r="E51" s="7" t="n"/>
      <c r="F51" s="7" t="n"/>
      <c r="G51" s="5" t="n"/>
      <c r="H51" s="5" t="n"/>
      <c r="I51" s="5" t="n"/>
      <c r="J51" s="5" t="n"/>
    </row>
    <row r="52">
      <c r="A52" s="5" t="n"/>
      <c r="B52" s="6">
        <f>IF(A52="","",IFERROR(INDEX(器材清單!B:B,MATCH(A52,器材清單!A:A,0)),"查無此編號"))</f>
        <v/>
      </c>
      <c r="C52" s="5" t="n"/>
      <c r="D52" s="7" t="n"/>
      <c r="E52" s="7" t="n"/>
      <c r="F52" s="7" t="n"/>
      <c r="G52" s="5" t="n"/>
      <c r="H52" s="5" t="n"/>
      <c r="I52" s="5" t="n"/>
      <c r="J52" s="5" t="n"/>
    </row>
    <row r="53">
      <c r="A53" s="5" t="n"/>
      <c r="B53" s="6">
        <f>IF(A53="","",IFERROR(INDEX(器材清單!B:B,MATCH(A53,器材清單!A:A,0)),"查無此編號"))</f>
        <v/>
      </c>
      <c r="C53" s="5" t="n"/>
      <c r="D53" s="7" t="n"/>
      <c r="E53" s="7" t="n"/>
      <c r="F53" s="7" t="n"/>
      <c r="G53" s="5" t="n"/>
      <c r="H53" s="5" t="n"/>
      <c r="I53" s="5" t="n"/>
      <c r="J53" s="5" t="n"/>
    </row>
    <row r="54">
      <c r="A54" s="5" t="n"/>
      <c r="B54" s="6">
        <f>IF(A54="","",IFERROR(INDEX(器材清單!B:B,MATCH(A54,器材清單!A:A,0)),"查無此編號"))</f>
        <v/>
      </c>
      <c r="C54" s="5" t="n"/>
      <c r="D54" s="7" t="n"/>
      <c r="E54" s="7" t="n"/>
      <c r="F54" s="7" t="n"/>
      <c r="G54" s="5" t="n"/>
      <c r="H54" s="5" t="n"/>
      <c r="I54" s="5" t="n"/>
      <c r="J54" s="5" t="n"/>
    </row>
    <row r="55">
      <c r="A55" s="5" t="n"/>
      <c r="B55" s="6">
        <f>IF(A55="","",IFERROR(INDEX(器材清單!B:B,MATCH(A55,器材清單!A:A,0)),"查無此編號"))</f>
        <v/>
      </c>
      <c r="C55" s="5" t="n"/>
      <c r="D55" s="7" t="n"/>
      <c r="E55" s="7" t="n"/>
      <c r="F55" s="7" t="n"/>
      <c r="G55" s="5" t="n"/>
      <c r="H55" s="5" t="n"/>
      <c r="I55" s="5" t="n"/>
      <c r="J55" s="5" t="n"/>
    </row>
    <row r="56">
      <c r="A56" s="5" t="n"/>
      <c r="B56" s="6">
        <f>IF(A56="","",IFERROR(INDEX(器材清單!B:B,MATCH(A56,器材清單!A:A,0)),"查無此編號"))</f>
        <v/>
      </c>
      <c r="C56" s="5" t="n"/>
      <c r="D56" s="7" t="n"/>
      <c r="E56" s="7" t="n"/>
      <c r="F56" s="7" t="n"/>
      <c r="G56" s="5" t="n"/>
      <c r="H56" s="5" t="n"/>
      <c r="I56" s="5" t="n"/>
      <c r="J56" s="5" t="n"/>
    </row>
    <row r="57">
      <c r="A57" s="5" t="n"/>
      <c r="B57" s="6">
        <f>IF(A57="","",IFERROR(INDEX(器材清單!B:B,MATCH(A57,器材清單!A:A,0)),"查無此編號"))</f>
        <v/>
      </c>
      <c r="C57" s="5" t="n"/>
      <c r="D57" s="7" t="n"/>
      <c r="E57" s="7" t="n"/>
      <c r="F57" s="7" t="n"/>
      <c r="G57" s="5" t="n"/>
      <c r="H57" s="5" t="n"/>
      <c r="I57" s="5" t="n"/>
      <c r="J57" s="5" t="n"/>
    </row>
    <row r="58">
      <c r="A58" s="5" t="n"/>
      <c r="B58" s="6">
        <f>IF(A58="","",IFERROR(INDEX(器材清單!B:B,MATCH(A58,器材清單!A:A,0)),"查無此編號"))</f>
        <v/>
      </c>
      <c r="C58" s="5" t="n"/>
      <c r="D58" s="7" t="n"/>
      <c r="E58" s="7" t="n"/>
      <c r="F58" s="7" t="n"/>
      <c r="G58" s="5" t="n"/>
      <c r="H58" s="5" t="n"/>
      <c r="I58" s="5" t="n"/>
      <c r="J58" s="5" t="n"/>
    </row>
    <row r="59">
      <c r="A59" s="5" t="n"/>
      <c r="B59" s="6">
        <f>IF(A59="","",IFERROR(INDEX(器材清單!B:B,MATCH(A59,器材清單!A:A,0)),"查無此編號"))</f>
        <v/>
      </c>
      <c r="C59" s="5" t="n"/>
      <c r="D59" s="7" t="n"/>
      <c r="E59" s="7" t="n"/>
      <c r="F59" s="7" t="n"/>
      <c r="G59" s="5" t="n"/>
      <c r="H59" s="5" t="n"/>
      <c r="I59" s="5" t="n"/>
      <c r="J59" s="5" t="n"/>
    </row>
    <row r="60">
      <c r="A60" s="5" t="n"/>
      <c r="B60" s="6">
        <f>IF(A60="","",IFERROR(INDEX(器材清單!B:B,MATCH(A60,器材清單!A:A,0)),"查無此編號"))</f>
        <v/>
      </c>
      <c r="C60" s="5" t="n"/>
      <c r="D60" s="7" t="n"/>
      <c r="E60" s="7" t="n"/>
      <c r="F60" s="7" t="n"/>
      <c r="G60" s="5" t="n"/>
      <c r="H60" s="5" t="n"/>
      <c r="I60" s="5" t="n"/>
      <c r="J60" s="5" t="n"/>
    </row>
    <row r="61">
      <c r="A61" s="5" t="n"/>
      <c r="B61" s="6">
        <f>IF(A61="","",IFERROR(INDEX(器材清單!B:B,MATCH(A61,器材清單!A:A,0)),"查無此編號"))</f>
        <v/>
      </c>
      <c r="C61" s="5" t="n"/>
      <c r="D61" s="7" t="n"/>
      <c r="E61" s="7" t="n"/>
      <c r="F61" s="7" t="n"/>
      <c r="G61" s="5" t="n"/>
      <c r="H61" s="5" t="n"/>
      <c r="I61" s="5" t="n"/>
      <c r="J61" s="5" t="n"/>
    </row>
    <row r="62">
      <c r="A62" s="5" t="n"/>
      <c r="B62" s="6">
        <f>IF(A62="","",IFERROR(INDEX(器材清單!B:B,MATCH(A62,器材清單!A:A,0)),"查無此編號"))</f>
        <v/>
      </c>
      <c r="C62" s="5" t="n"/>
      <c r="D62" s="7" t="n"/>
      <c r="E62" s="7" t="n"/>
      <c r="F62" s="7" t="n"/>
      <c r="G62" s="5" t="n"/>
      <c r="H62" s="5" t="n"/>
      <c r="I62" s="5" t="n"/>
      <c r="J62" s="5" t="n"/>
    </row>
    <row r="63">
      <c r="A63" s="5" t="n"/>
      <c r="B63" s="6">
        <f>IF(A63="","",IFERROR(INDEX(器材清單!B:B,MATCH(A63,器材清單!A:A,0)),"查無此編號"))</f>
        <v/>
      </c>
      <c r="C63" s="5" t="n"/>
      <c r="D63" s="7" t="n"/>
      <c r="E63" s="7" t="n"/>
      <c r="F63" s="7" t="n"/>
      <c r="G63" s="5" t="n"/>
      <c r="H63" s="5" t="n"/>
      <c r="I63" s="5" t="n"/>
      <c r="J63" s="5" t="n"/>
    </row>
    <row r="64">
      <c r="A64" s="5" t="n"/>
      <c r="B64" s="6">
        <f>IF(A64="","",IFERROR(INDEX(器材清單!B:B,MATCH(A64,器材清單!A:A,0)),"查無此編號"))</f>
        <v/>
      </c>
      <c r="C64" s="5" t="n"/>
      <c r="D64" s="7" t="n"/>
      <c r="E64" s="7" t="n"/>
      <c r="F64" s="7" t="n"/>
      <c r="G64" s="5" t="n"/>
      <c r="H64" s="5" t="n"/>
      <c r="I64" s="5" t="n"/>
      <c r="J64" s="5" t="n"/>
    </row>
    <row r="65">
      <c r="A65" s="5" t="n"/>
      <c r="B65" s="6">
        <f>IF(A65="","",IFERROR(INDEX(器材清單!B:B,MATCH(A65,器材清單!A:A,0)),"查無此編號"))</f>
        <v/>
      </c>
      <c r="C65" s="5" t="n"/>
      <c r="D65" s="7" t="n"/>
      <c r="E65" s="7" t="n"/>
      <c r="F65" s="7" t="n"/>
      <c r="G65" s="5" t="n"/>
      <c r="H65" s="5" t="n"/>
      <c r="I65" s="5" t="n"/>
      <c r="J65" s="5" t="n"/>
    </row>
    <row r="66">
      <c r="A66" s="5" t="n"/>
      <c r="B66" s="6">
        <f>IF(A66="","",IFERROR(INDEX(器材清單!B:B,MATCH(A66,器材清單!A:A,0)),"查無此編號"))</f>
        <v/>
      </c>
      <c r="C66" s="5" t="n"/>
      <c r="D66" s="7" t="n"/>
      <c r="E66" s="7" t="n"/>
      <c r="F66" s="7" t="n"/>
      <c r="G66" s="5" t="n"/>
      <c r="H66" s="5" t="n"/>
      <c r="I66" s="5" t="n"/>
      <c r="J66" s="5" t="n"/>
    </row>
    <row r="67">
      <c r="A67" s="5" t="n"/>
      <c r="B67" s="6">
        <f>IF(A67="","",IFERROR(INDEX(器材清單!B:B,MATCH(A67,器材清單!A:A,0)),"查無此編號"))</f>
        <v/>
      </c>
      <c r="C67" s="5" t="n"/>
      <c r="D67" s="7" t="n"/>
      <c r="E67" s="7" t="n"/>
      <c r="F67" s="7" t="n"/>
      <c r="G67" s="5" t="n"/>
      <c r="H67" s="5" t="n"/>
      <c r="I67" s="5" t="n"/>
      <c r="J67" s="5" t="n"/>
    </row>
    <row r="68">
      <c r="A68" s="5" t="n"/>
      <c r="B68" s="6">
        <f>IF(A68="","",IFERROR(INDEX(器材清單!B:B,MATCH(A68,器材清單!A:A,0)),"查無此編號"))</f>
        <v/>
      </c>
      <c r="C68" s="5" t="n"/>
      <c r="D68" s="7" t="n"/>
      <c r="E68" s="7" t="n"/>
      <c r="F68" s="7" t="n"/>
      <c r="G68" s="5" t="n"/>
      <c r="H68" s="5" t="n"/>
      <c r="I68" s="5" t="n"/>
      <c r="J68" s="5" t="n"/>
    </row>
    <row r="69">
      <c r="A69" s="5" t="n"/>
      <c r="B69" s="6">
        <f>IF(A69="","",IFERROR(INDEX(器材清單!B:B,MATCH(A69,器材清單!A:A,0)),"查無此編號"))</f>
        <v/>
      </c>
      <c r="C69" s="5" t="n"/>
      <c r="D69" s="7" t="n"/>
      <c r="E69" s="7" t="n"/>
      <c r="F69" s="7" t="n"/>
      <c r="G69" s="5" t="n"/>
      <c r="H69" s="5" t="n"/>
      <c r="I69" s="5" t="n"/>
      <c r="J69" s="5" t="n"/>
    </row>
    <row r="70">
      <c r="A70" s="5" t="n"/>
      <c r="B70" s="6">
        <f>IF(A70="","",IFERROR(INDEX(器材清單!B:B,MATCH(A70,器材清單!A:A,0)),"查無此編號"))</f>
        <v/>
      </c>
      <c r="C70" s="5" t="n"/>
      <c r="D70" s="7" t="n"/>
      <c r="E70" s="7" t="n"/>
      <c r="F70" s="7" t="n"/>
      <c r="G70" s="5" t="n"/>
      <c r="H70" s="5" t="n"/>
      <c r="I70" s="5" t="n"/>
      <c r="J70" s="5" t="n"/>
    </row>
    <row r="71">
      <c r="A71" s="5" t="n"/>
      <c r="B71" s="6">
        <f>IF(A71="","",IFERROR(INDEX(器材清單!B:B,MATCH(A71,器材清單!A:A,0)),"查無此編號"))</f>
        <v/>
      </c>
      <c r="C71" s="5" t="n"/>
      <c r="D71" s="7" t="n"/>
      <c r="E71" s="7" t="n"/>
      <c r="F71" s="7" t="n"/>
      <c r="G71" s="5" t="n"/>
      <c r="H71" s="5" t="n"/>
      <c r="I71" s="5" t="n"/>
      <c r="J71" s="5" t="n"/>
    </row>
    <row r="72">
      <c r="A72" s="5" t="n"/>
      <c r="B72" s="6">
        <f>IF(A72="","",IFERROR(INDEX(器材清單!B:B,MATCH(A72,器材清單!A:A,0)),"查無此編號"))</f>
        <v/>
      </c>
      <c r="C72" s="5" t="n"/>
      <c r="D72" s="7" t="n"/>
      <c r="E72" s="7" t="n"/>
      <c r="F72" s="7" t="n"/>
      <c r="G72" s="5" t="n"/>
      <c r="H72" s="5" t="n"/>
      <c r="I72" s="5" t="n"/>
      <c r="J72" s="5" t="n"/>
    </row>
    <row r="73">
      <c r="A73" s="5" t="n"/>
      <c r="B73" s="6">
        <f>IF(A73="","",IFERROR(INDEX(器材清單!B:B,MATCH(A73,器材清單!A:A,0)),"查無此編號"))</f>
        <v/>
      </c>
      <c r="C73" s="5" t="n"/>
      <c r="D73" s="7" t="n"/>
      <c r="E73" s="7" t="n"/>
      <c r="F73" s="7" t="n"/>
      <c r="G73" s="5" t="n"/>
      <c r="H73" s="5" t="n"/>
      <c r="I73" s="5" t="n"/>
      <c r="J73" s="5" t="n"/>
    </row>
    <row r="74">
      <c r="A74" s="5" t="n"/>
      <c r="B74" s="6">
        <f>IF(A74="","",IFERROR(INDEX(器材清單!B:B,MATCH(A74,器材清單!A:A,0)),"查無此編號"))</f>
        <v/>
      </c>
      <c r="C74" s="5" t="n"/>
      <c r="D74" s="7" t="n"/>
      <c r="E74" s="7" t="n"/>
      <c r="F74" s="7" t="n"/>
      <c r="G74" s="5" t="n"/>
      <c r="H74" s="5" t="n"/>
      <c r="I74" s="5" t="n"/>
      <c r="J74" s="5" t="n"/>
    </row>
    <row r="75">
      <c r="A75" s="5" t="n"/>
      <c r="B75" s="6">
        <f>IF(A75="","",IFERROR(INDEX(器材清單!B:B,MATCH(A75,器材清單!A:A,0)),"查無此編號"))</f>
        <v/>
      </c>
      <c r="C75" s="5" t="n"/>
      <c r="D75" s="7" t="n"/>
      <c r="E75" s="7" t="n"/>
      <c r="F75" s="7" t="n"/>
      <c r="G75" s="5" t="n"/>
      <c r="H75" s="5" t="n"/>
      <c r="I75" s="5" t="n"/>
      <c r="J75" s="5" t="n"/>
    </row>
    <row r="76">
      <c r="A76" s="5" t="n"/>
      <c r="B76" s="6">
        <f>IF(A76="","",IFERROR(INDEX(器材清單!B:B,MATCH(A76,器材清單!A:A,0)),"查無此編號"))</f>
        <v/>
      </c>
      <c r="C76" s="5" t="n"/>
      <c r="D76" s="7" t="n"/>
      <c r="E76" s="7" t="n"/>
      <c r="F76" s="7" t="n"/>
      <c r="G76" s="5" t="n"/>
      <c r="H76" s="5" t="n"/>
      <c r="I76" s="5" t="n"/>
      <c r="J76" s="5" t="n"/>
    </row>
    <row r="77">
      <c r="A77" s="5" t="n"/>
      <c r="B77" s="6">
        <f>IF(A77="","",IFERROR(INDEX(器材清單!B:B,MATCH(A77,器材清單!A:A,0)),"查無此編號"))</f>
        <v/>
      </c>
      <c r="C77" s="5" t="n"/>
      <c r="D77" s="7" t="n"/>
      <c r="E77" s="7" t="n"/>
      <c r="F77" s="7" t="n"/>
      <c r="G77" s="5" t="n"/>
      <c r="H77" s="5" t="n"/>
      <c r="I77" s="5" t="n"/>
      <c r="J77" s="5" t="n"/>
    </row>
    <row r="78">
      <c r="A78" s="5" t="n"/>
      <c r="B78" s="6">
        <f>IF(A78="","",IFERROR(INDEX(器材清單!B:B,MATCH(A78,器材清單!A:A,0)),"查無此編號"))</f>
        <v/>
      </c>
      <c r="C78" s="5" t="n"/>
      <c r="D78" s="7" t="n"/>
      <c r="E78" s="7" t="n"/>
      <c r="F78" s="7" t="n"/>
      <c r="G78" s="5" t="n"/>
      <c r="H78" s="5" t="n"/>
      <c r="I78" s="5" t="n"/>
      <c r="J78" s="5" t="n"/>
    </row>
    <row r="79">
      <c r="A79" s="5" t="n"/>
      <c r="B79" s="6">
        <f>IF(A79="","",IFERROR(INDEX(器材清單!B:B,MATCH(A79,器材清單!A:A,0)),"查無此編號"))</f>
        <v/>
      </c>
      <c r="C79" s="5" t="n"/>
      <c r="D79" s="7" t="n"/>
      <c r="E79" s="7" t="n"/>
      <c r="F79" s="7" t="n"/>
      <c r="G79" s="5" t="n"/>
      <c r="H79" s="5" t="n"/>
      <c r="I79" s="5" t="n"/>
      <c r="J79" s="5" t="n"/>
    </row>
    <row r="80">
      <c r="A80" s="5" t="n"/>
      <c r="B80" s="6">
        <f>IF(A80="","",IFERROR(INDEX(器材清單!B:B,MATCH(A80,器材清單!A:A,0)),"查無此編號"))</f>
        <v/>
      </c>
      <c r="C80" s="5" t="n"/>
      <c r="D80" s="7" t="n"/>
      <c r="E80" s="7" t="n"/>
      <c r="F80" s="7" t="n"/>
      <c r="G80" s="5" t="n"/>
      <c r="H80" s="5" t="n"/>
      <c r="I80" s="5" t="n"/>
      <c r="J80" s="5" t="n"/>
    </row>
    <row r="81">
      <c r="A81" s="5" t="n"/>
      <c r="B81" s="6">
        <f>IF(A81="","",IFERROR(INDEX(器材清單!B:B,MATCH(A81,器材清單!A:A,0)),"查無此編號"))</f>
        <v/>
      </c>
      <c r="C81" s="5" t="n"/>
      <c r="D81" s="7" t="n"/>
      <c r="E81" s="7" t="n"/>
      <c r="F81" s="7" t="n"/>
      <c r="G81" s="5" t="n"/>
      <c r="H81" s="5" t="n"/>
      <c r="I81" s="5" t="n"/>
      <c r="J81" s="5" t="n"/>
    </row>
    <row r="82">
      <c r="A82" s="5" t="n"/>
      <c r="B82" s="6">
        <f>IF(A82="","",IFERROR(INDEX(器材清單!B:B,MATCH(A82,器材清單!A:A,0)),"查無此編號"))</f>
        <v/>
      </c>
      <c r="C82" s="5" t="n"/>
      <c r="D82" s="7" t="n"/>
      <c r="E82" s="7" t="n"/>
      <c r="F82" s="7" t="n"/>
      <c r="G82" s="5" t="n"/>
      <c r="H82" s="5" t="n"/>
      <c r="I82" s="5" t="n"/>
      <c r="J82" s="5" t="n"/>
    </row>
    <row r="83">
      <c r="A83" s="5" t="n"/>
      <c r="B83" s="6">
        <f>IF(A83="","",IFERROR(INDEX(器材清單!B:B,MATCH(A83,器材清單!A:A,0)),"查無此編號"))</f>
        <v/>
      </c>
      <c r="C83" s="5" t="n"/>
      <c r="D83" s="7" t="n"/>
      <c r="E83" s="7" t="n"/>
      <c r="F83" s="7" t="n"/>
      <c r="G83" s="5" t="n"/>
      <c r="H83" s="5" t="n"/>
      <c r="I83" s="5" t="n"/>
      <c r="J83" s="5" t="n"/>
    </row>
    <row r="84">
      <c r="A84" s="5" t="n"/>
      <c r="B84" s="6">
        <f>IF(A84="","",IFERROR(INDEX(器材清單!B:B,MATCH(A84,器材清單!A:A,0)),"查無此編號"))</f>
        <v/>
      </c>
      <c r="C84" s="5" t="n"/>
      <c r="D84" s="7" t="n"/>
      <c r="E84" s="7" t="n"/>
      <c r="F84" s="7" t="n"/>
      <c r="G84" s="5" t="n"/>
      <c r="H84" s="5" t="n"/>
      <c r="I84" s="5" t="n"/>
      <c r="J84" s="5" t="n"/>
    </row>
    <row r="85">
      <c r="A85" s="5" t="n"/>
      <c r="B85" s="6">
        <f>IF(A85="","",IFERROR(INDEX(器材清單!B:B,MATCH(A85,器材清單!A:A,0)),"查無此編號"))</f>
        <v/>
      </c>
      <c r="C85" s="5" t="n"/>
      <c r="D85" s="7" t="n"/>
      <c r="E85" s="7" t="n"/>
      <c r="F85" s="7" t="n"/>
      <c r="G85" s="5" t="n"/>
      <c r="H85" s="5" t="n"/>
      <c r="I85" s="5" t="n"/>
      <c r="J85" s="5" t="n"/>
    </row>
    <row r="86">
      <c r="A86" s="5" t="n"/>
      <c r="B86" s="6">
        <f>IF(A86="","",IFERROR(INDEX(器材清單!B:B,MATCH(A86,器材清單!A:A,0)),"查無此編號"))</f>
        <v/>
      </c>
      <c r="C86" s="5" t="n"/>
      <c r="D86" s="7" t="n"/>
      <c r="E86" s="7" t="n"/>
      <c r="F86" s="7" t="n"/>
      <c r="G86" s="5" t="n"/>
      <c r="H86" s="5" t="n"/>
      <c r="I86" s="5" t="n"/>
      <c r="J86" s="5" t="n"/>
    </row>
    <row r="87">
      <c r="A87" s="5" t="n"/>
      <c r="B87" s="6">
        <f>IF(A87="","",IFERROR(INDEX(器材清單!B:B,MATCH(A87,器材清單!A:A,0)),"查無此編號"))</f>
        <v/>
      </c>
      <c r="C87" s="5" t="n"/>
      <c r="D87" s="7" t="n"/>
      <c r="E87" s="7" t="n"/>
      <c r="F87" s="7" t="n"/>
      <c r="G87" s="5" t="n"/>
      <c r="H87" s="5" t="n"/>
      <c r="I87" s="5" t="n"/>
      <c r="J87" s="5" t="n"/>
    </row>
    <row r="88">
      <c r="A88" s="5" t="n"/>
      <c r="B88" s="6">
        <f>IF(A88="","",IFERROR(INDEX(器材清單!B:B,MATCH(A88,器材清單!A:A,0)),"查無此編號"))</f>
        <v/>
      </c>
      <c r="C88" s="5" t="n"/>
      <c r="D88" s="7" t="n"/>
      <c r="E88" s="7" t="n"/>
      <c r="F88" s="7" t="n"/>
      <c r="G88" s="5" t="n"/>
      <c r="H88" s="5" t="n"/>
      <c r="I88" s="5" t="n"/>
      <c r="J88" s="5" t="n"/>
    </row>
    <row r="89">
      <c r="A89" s="5" t="n"/>
      <c r="B89" s="6">
        <f>IF(A89="","",IFERROR(INDEX(器材清單!B:B,MATCH(A89,器材清單!A:A,0)),"查無此編號"))</f>
        <v/>
      </c>
      <c r="C89" s="5" t="n"/>
      <c r="D89" s="7" t="n"/>
      <c r="E89" s="7" t="n"/>
      <c r="F89" s="7" t="n"/>
      <c r="G89" s="5" t="n"/>
      <c r="H89" s="5" t="n"/>
      <c r="I89" s="5" t="n"/>
      <c r="J89" s="5" t="n"/>
    </row>
    <row r="90">
      <c r="A90" s="5" t="n"/>
      <c r="B90" s="6">
        <f>IF(A90="","",IFERROR(INDEX(器材清單!B:B,MATCH(A90,器材清單!A:A,0)),"查無此編號"))</f>
        <v/>
      </c>
      <c r="C90" s="5" t="n"/>
      <c r="D90" s="7" t="n"/>
      <c r="E90" s="7" t="n"/>
      <c r="F90" s="7" t="n"/>
      <c r="G90" s="5" t="n"/>
      <c r="H90" s="5" t="n"/>
      <c r="I90" s="5" t="n"/>
      <c r="J90" s="5" t="n"/>
    </row>
    <row r="91">
      <c r="A91" s="5" t="n"/>
      <c r="B91" s="6">
        <f>IF(A91="","",IFERROR(INDEX(器材清單!B:B,MATCH(A91,器材清單!A:A,0)),"查無此編號"))</f>
        <v/>
      </c>
      <c r="C91" s="5" t="n"/>
      <c r="D91" s="7" t="n"/>
      <c r="E91" s="7" t="n"/>
      <c r="F91" s="7" t="n"/>
      <c r="G91" s="5" t="n"/>
      <c r="H91" s="5" t="n"/>
      <c r="I91" s="5" t="n"/>
      <c r="J91" s="5" t="n"/>
    </row>
    <row r="92">
      <c r="A92" s="5" t="n"/>
      <c r="B92" s="6">
        <f>IF(A92="","",IFERROR(INDEX(器材清單!B:B,MATCH(A92,器材清單!A:A,0)),"查無此編號"))</f>
        <v/>
      </c>
      <c r="C92" s="5" t="n"/>
      <c r="D92" s="7" t="n"/>
      <c r="E92" s="7" t="n"/>
      <c r="F92" s="7" t="n"/>
      <c r="G92" s="5" t="n"/>
      <c r="H92" s="5" t="n"/>
      <c r="I92" s="5" t="n"/>
      <c r="J92" s="5" t="n"/>
    </row>
    <row r="93">
      <c r="A93" s="5" t="n"/>
      <c r="B93" s="6">
        <f>IF(A93="","",IFERROR(INDEX(器材清單!B:B,MATCH(A93,器材清單!A:A,0)),"查無此編號"))</f>
        <v/>
      </c>
      <c r="C93" s="5" t="n"/>
      <c r="D93" s="7" t="n"/>
      <c r="E93" s="7" t="n"/>
      <c r="F93" s="7" t="n"/>
      <c r="G93" s="5" t="n"/>
      <c r="H93" s="5" t="n"/>
      <c r="I93" s="5" t="n"/>
      <c r="J93" s="5" t="n"/>
    </row>
    <row r="94">
      <c r="A94" s="5" t="n"/>
      <c r="B94" s="6">
        <f>IF(A94="","",IFERROR(INDEX(器材清單!B:B,MATCH(A94,器材清單!A:A,0)),"查無此編號"))</f>
        <v/>
      </c>
      <c r="C94" s="5" t="n"/>
      <c r="D94" s="7" t="n"/>
      <c r="E94" s="7" t="n"/>
      <c r="F94" s="7" t="n"/>
      <c r="G94" s="5" t="n"/>
      <c r="H94" s="5" t="n"/>
      <c r="I94" s="5" t="n"/>
      <c r="J94" s="5" t="n"/>
    </row>
    <row r="95">
      <c r="A95" s="5" t="n"/>
      <c r="B95" s="6">
        <f>IF(A95="","",IFERROR(INDEX(器材清單!B:B,MATCH(A95,器材清單!A:A,0)),"查無此編號"))</f>
        <v/>
      </c>
      <c r="C95" s="5" t="n"/>
      <c r="D95" s="7" t="n"/>
      <c r="E95" s="7" t="n"/>
      <c r="F95" s="7" t="n"/>
      <c r="G95" s="5" t="n"/>
      <c r="H95" s="5" t="n"/>
      <c r="I95" s="5" t="n"/>
      <c r="J95" s="5" t="n"/>
    </row>
    <row r="96">
      <c r="A96" s="5" t="n"/>
      <c r="B96" s="6">
        <f>IF(A96="","",IFERROR(INDEX(器材清單!B:B,MATCH(A96,器材清單!A:A,0)),"查無此編號"))</f>
        <v/>
      </c>
      <c r="C96" s="5" t="n"/>
      <c r="D96" s="7" t="n"/>
      <c r="E96" s="7" t="n"/>
      <c r="F96" s="7" t="n"/>
      <c r="G96" s="5" t="n"/>
      <c r="H96" s="5" t="n"/>
      <c r="I96" s="5" t="n"/>
      <c r="J96" s="5" t="n"/>
    </row>
    <row r="97">
      <c r="A97" s="5" t="n"/>
      <c r="B97" s="6">
        <f>IF(A97="","",IFERROR(INDEX(器材清單!B:B,MATCH(A97,器材清單!A:A,0)),"查無此編號"))</f>
        <v/>
      </c>
      <c r="C97" s="5" t="n"/>
      <c r="D97" s="7" t="n"/>
      <c r="E97" s="7" t="n"/>
      <c r="F97" s="7" t="n"/>
      <c r="G97" s="5" t="n"/>
      <c r="H97" s="5" t="n"/>
      <c r="I97" s="5" t="n"/>
      <c r="J97" s="5" t="n"/>
    </row>
    <row r="98">
      <c r="A98" s="5" t="n"/>
      <c r="B98" s="6">
        <f>IF(A98="","",IFERROR(INDEX(器材清單!B:B,MATCH(A98,器材清單!A:A,0)),"查無此編號"))</f>
        <v/>
      </c>
      <c r="C98" s="5" t="n"/>
      <c r="D98" s="7" t="n"/>
      <c r="E98" s="7" t="n"/>
      <c r="F98" s="7" t="n"/>
      <c r="G98" s="5" t="n"/>
      <c r="H98" s="5" t="n"/>
      <c r="I98" s="5" t="n"/>
      <c r="J98" s="5" t="n"/>
    </row>
    <row r="99">
      <c r="A99" s="5" t="n"/>
      <c r="B99" s="6">
        <f>IF(A99="","",IFERROR(INDEX(器材清單!B:B,MATCH(A99,器材清單!A:A,0)),"查無此編號"))</f>
        <v/>
      </c>
      <c r="C99" s="5" t="n"/>
      <c r="D99" s="7" t="n"/>
      <c r="E99" s="7" t="n"/>
      <c r="F99" s="7" t="n"/>
      <c r="G99" s="5" t="n"/>
      <c r="H99" s="5" t="n"/>
      <c r="I99" s="5" t="n"/>
      <c r="J99" s="5" t="n"/>
    </row>
    <row r="100">
      <c r="A100" s="5" t="n"/>
      <c r="B100" s="6">
        <f>IF(A100="","",IFERROR(INDEX(器材清單!B:B,MATCH(A100,器材清單!A:A,0)),"查無此編號"))</f>
        <v/>
      </c>
      <c r="C100" s="5" t="n"/>
      <c r="D100" s="7" t="n"/>
      <c r="E100" s="7" t="n"/>
      <c r="F100" s="7" t="n"/>
      <c r="G100" s="5" t="n"/>
      <c r="H100" s="5" t="n"/>
      <c r="I100" s="5" t="n"/>
      <c r="J100" s="5" t="n"/>
    </row>
    <row r="101">
      <c r="A101" s="5" t="n"/>
      <c r="B101" s="6">
        <f>IF(A101="","",IFERROR(INDEX(器材清單!B:B,MATCH(A101,器材清單!A:A,0)),"查無此編號"))</f>
        <v/>
      </c>
      <c r="C101" s="5" t="n"/>
      <c r="D101" s="7" t="n"/>
      <c r="E101" s="7" t="n"/>
      <c r="F101" s="7" t="n"/>
      <c r="G101" s="5" t="n"/>
      <c r="H101" s="5" t="n"/>
      <c r="I101" s="5" t="n"/>
      <c r="J101" s="5" t="n"/>
    </row>
    <row r="102">
      <c r="A102" s="5" t="n"/>
      <c r="B102" s="6">
        <f>IF(A102="","",IFERROR(INDEX(器材清單!B:B,MATCH(A102,器材清單!A:A,0)),"查無此編號"))</f>
        <v/>
      </c>
      <c r="C102" s="5" t="n"/>
      <c r="D102" s="7" t="n"/>
      <c r="E102" s="7" t="n"/>
      <c r="F102" s="7" t="n"/>
      <c r="G102" s="5" t="n"/>
      <c r="H102" s="5" t="n"/>
      <c r="I102" s="5" t="n"/>
      <c r="J102" s="5" t="n"/>
    </row>
    <row r="103">
      <c r="A103" s="5" t="n"/>
      <c r="B103" s="6">
        <f>IF(A103="","",IFERROR(INDEX(器材清單!B:B,MATCH(A103,器材清單!A:A,0)),"查無此編號"))</f>
        <v/>
      </c>
      <c r="C103" s="5" t="n"/>
      <c r="D103" s="7" t="n"/>
      <c r="E103" s="7" t="n"/>
      <c r="F103" s="7" t="n"/>
      <c r="G103" s="5" t="n"/>
      <c r="H103" s="5" t="n"/>
      <c r="I103" s="5" t="n"/>
      <c r="J103" s="5" t="n"/>
    </row>
    <row r="104">
      <c r="A104" s="5" t="n"/>
      <c r="B104" s="6">
        <f>IF(A104="","",IFERROR(INDEX(器材清單!B:B,MATCH(A104,器材清單!A:A,0)),"查無此編號"))</f>
        <v/>
      </c>
      <c r="C104" s="5" t="n"/>
      <c r="D104" s="7" t="n"/>
      <c r="E104" s="7" t="n"/>
      <c r="F104" s="7" t="n"/>
      <c r="G104" s="5" t="n"/>
      <c r="H104" s="5" t="n"/>
      <c r="I104" s="5" t="n"/>
      <c r="J104" s="5" t="n"/>
    </row>
    <row r="105">
      <c r="A105" s="5" t="n"/>
      <c r="B105" s="6">
        <f>IF(A105="","",IFERROR(INDEX(器材清單!B:B,MATCH(A105,器材清單!A:A,0)),"查無此編號"))</f>
        <v/>
      </c>
      <c r="C105" s="5" t="n"/>
      <c r="D105" s="7" t="n"/>
      <c r="E105" s="7" t="n"/>
      <c r="F105" s="7" t="n"/>
      <c r="G105" s="5" t="n"/>
      <c r="H105" s="5" t="n"/>
      <c r="I105" s="5" t="n"/>
      <c r="J105" s="5" t="n"/>
    </row>
    <row r="106">
      <c r="A106" s="5" t="n"/>
      <c r="B106" s="6">
        <f>IF(A106="","",IFERROR(INDEX(器材清單!B:B,MATCH(A106,器材清單!A:A,0)),"查無此編號"))</f>
        <v/>
      </c>
      <c r="C106" s="5" t="n"/>
      <c r="D106" s="7" t="n"/>
      <c r="E106" s="7" t="n"/>
      <c r="F106" s="7" t="n"/>
      <c r="G106" s="5" t="n"/>
      <c r="H106" s="5" t="n"/>
      <c r="I106" s="5" t="n"/>
      <c r="J106" s="5" t="n"/>
    </row>
    <row r="107">
      <c r="A107" s="5" t="n"/>
      <c r="B107" s="6">
        <f>IF(A107="","",IFERROR(INDEX(器材清單!B:B,MATCH(A107,器材清單!A:A,0)),"查無此編號"))</f>
        <v/>
      </c>
      <c r="C107" s="5" t="n"/>
      <c r="D107" s="7" t="n"/>
      <c r="E107" s="7" t="n"/>
      <c r="F107" s="7" t="n"/>
      <c r="G107" s="5" t="n"/>
      <c r="H107" s="5" t="n"/>
      <c r="I107" s="5" t="n"/>
      <c r="J107" s="5" t="n"/>
    </row>
    <row r="108">
      <c r="A108" s="5" t="n"/>
      <c r="B108" s="6">
        <f>IF(A108="","",IFERROR(INDEX(器材清單!B:B,MATCH(A108,器材清單!A:A,0)),"查無此編號"))</f>
        <v/>
      </c>
      <c r="C108" s="5" t="n"/>
      <c r="D108" s="7" t="n"/>
      <c r="E108" s="7" t="n"/>
      <c r="F108" s="7" t="n"/>
      <c r="G108" s="5" t="n"/>
      <c r="H108" s="5" t="n"/>
      <c r="I108" s="5" t="n"/>
      <c r="J108" s="5" t="n"/>
    </row>
    <row r="109">
      <c r="A109" s="5" t="n"/>
      <c r="B109" s="6">
        <f>IF(A109="","",IFERROR(INDEX(器材清單!B:B,MATCH(A109,器材清單!A:A,0)),"查無此編號"))</f>
        <v/>
      </c>
      <c r="C109" s="5" t="n"/>
      <c r="D109" s="7" t="n"/>
      <c r="E109" s="7" t="n"/>
      <c r="F109" s="7" t="n"/>
      <c r="G109" s="5" t="n"/>
      <c r="H109" s="5" t="n"/>
      <c r="I109" s="5" t="n"/>
      <c r="J109" s="5" t="n"/>
    </row>
    <row r="110">
      <c r="A110" s="5" t="n"/>
      <c r="B110" s="6">
        <f>IF(A110="","",IFERROR(INDEX(器材清單!B:B,MATCH(A110,器材清單!A:A,0)),"查無此編號"))</f>
        <v/>
      </c>
      <c r="C110" s="5" t="n"/>
      <c r="D110" s="7" t="n"/>
      <c r="E110" s="7" t="n"/>
      <c r="F110" s="7" t="n"/>
      <c r="G110" s="5" t="n"/>
      <c r="H110" s="5" t="n"/>
      <c r="I110" s="5" t="n"/>
      <c r="J110" s="5" t="n"/>
    </row>
    <row r="111">
      <c r="A111" s="5" t="n"/>
      <c r="B111" s="6">
        <f>IF(A111="","",IFERROR(INDEX(器材清單!B:B,MATCH(A111,器材清單!A:A,0)),"查無此編號"))</f>
        <v/>
      </c>
      <c r="C111" s="5" t="n"/>
      <c r="D111" s="7" t="n"/>
      <c r="E111" s="7" t="n"/>
      <c r="F111" s="7" t="n"/>
      <c r="G111" s="5" t="n"/>
      <c r="H111" s="5" t="n"/>
      <c r="I111" s="5" t="n"/>
      <c r="J111" s="5" t="n"/>
    </row>
    <row r="112">
      <c r="A112" s="5" t="n"/>
      <c r="B112" s="6">
        <f>IF(A112="","",IFERROR(INDEX(器材清單!B:B,MATCH(A112,器材清單!A:A,0)),"查無此編號"))</f>
        <v/>
      </c>
      <c r="C112" s="5" t="n"/>
      <c r="D112" s="7" t="n"/>
      <c r="E112" s="7" t="n"/>
      <c r="F112" s="7" t="n"/>
      <c r="G112" s="5" t="n"/>
      <c r="H112" s="5" t="n"/>
      <c r="I112" s="5" t="n"/>
      <c r="J112" s="5" t="n"/>
    </row>
    <row r="113">
      <c r="A113" s="5" t="n"/>
      <c r="B113" s="6">
        <f>IF(A113="","",IFERROR(INDEX(器材清單!B:B,MATCH(A113,器材清單!A:A,0)),"查無此編號"))</f>
        <v/>
      </c>
      <c r="C113" s="5" t="n"/>
      <c r="D113" s="7" t="n"/>
      <c r="E113" s="7" t="n"/>
      <c r="F113" s="7" t="n"/>
      <c r="G113" s="5" t="n"/>
      <c r="H113" s="5" t="n"/>
      <c r="I113" s="5" t="n"/>
      <c r="J113" s="5" t="n"/>
    </row>
    <row r="114">
      <c r="A114" s="5" t="n"/>
      <c r="B114" s="6">
        <f>IF(A114="","",IFERROR(INDEX(器材清單!B:B,MATCH(A114,器材清單!A:A,0)),"查無此編號"))</f>
        <v/>
      </c>
      <c r="C114" s="5" t="n"/>
      <c r="D114" s="7" t="n"/>
      <c r="E114" s="7" t="n"/>
      <c r="F114" s="7" t="n"/>
      <c r="G114" s="5" t="n"/>
      <c r="H114" s="5" t="n"/>
      <c r="I114" s="5" t="n"/>
      <c r="J114" s="5" t="n"/>
    </row>
    <row r="115">
      <c r="A115" s="5" t="n"/>
      <c r="B115" s="6">
        <f>IF(A115="","",IFERROR(INDEX(器材清單!B:B,MATCH(A115,器材清單!A:A,0)),"查無此編號"))</f>
        <v/>
      </c>
      <c r="C115" s="5" t="n"/>
      <c r="D115" s="7" t="n"/>
      <c r="E115" s="7" t="n"/>
      <c r="F115" s="7" t="n"/>
      <c r="G115" s="5" t="n"/>
      <c r="H115" s="5" t="n"/>
      <c r="I115" s="5" t="n"/>
      <c r="J115" s="5" t="n"/>
    </row>
    <row r="116">
      <c r="A116" s="5" t="n"/>
      <c r="B116" s="6">
        <f>IF(A116="","",IFERROR(INDEX(器材清單!B:B,MATCH(A116,器材清單!A:A,0)),"查無此編號"))</f>
        <v/>
      </c>
      <c r="C116" s="5" t="n"/>
      <c r="D116" s="7" t="n"/>
      <c r="E116" s="7" t="n"/>
      <c r="F116" s="7" t="n"/>
      <c r="G116" s="5" t="n"/>
      <c r="H116" s="5" t="n"/>
      <c r="I116" s="5" t="n"/>
      <c r="J116" s="5" t="n"/>
    </row>
    <row r="117">
      <c r="A117" s="5" t="n"/>
      <c r="B117" s="6">
        <f>IF(A117="","",IFERROR(INDEX(器材清單!B:B,MATCH(A117,器材清單!A:A,0)),"查無此編號"))</f>
        <v/>
      </c>
      <c r="C117" s="5" t="n"/>
      <c r="D117" s="7" t="n"/>
      <c r="E117" s="7" t="n"/>
      <c r="F117" s="7" t="n"/>
      <c r="G117" s="5" t="n"/>
      <c r="H117" s="5" t="n"/>
      <c r="I117" s="5" t="n"/>
      <c r="J117" s="5" t="n"/>
    </row>
    <row r="118">
      <c r="A118" s="5" t="n"/>
      <c r="B118" s="6">
        <f>IF(A118="","",IFERROR(INDEX(器材清單!B:B,MATCH(A118,器材清單!A:A,0)),"查無此編號"))</f>
        <v/>
      </c>
      <c r="C118" s="5" t="n"/>
      <c r="D118" s="7" t="n"/>
      <c r="E118" s="7" t="n"/>
      <c r="F118" s="7" t="n"/>
      <c r="G118" s="5" t="n"/>
      <c r="H118" s="5" t="n"/>
      <c r="I118" s="5" t="n"/>
      <c r="J118" s="5" t="n"/>
    </row>
    <row r="119">
      <c r="A119" s="5" t="n"/>
      <c r="B119" s="6">
        <f>IF(A119="","",IFERROR(INDEX(器材清單!B:B,MATCH(A119,器材清單!A:A,0)),"查無此編號"))</f>
        <v/>
      </c>
      <c r="C119" s="5" t="n"/>
      <c r="D119" s="7" t="n"/>
      <c r="E119" s="7" t="n"/>
      <c r="F119" s="7" t="n"/>
      <c r="G119" s="5" t="n"/>
      <c r="H119" s="5" t="n"/>
      <c r="I119" s="5" t="n"/>
      <c r="J119" s="5" t="n"/>
    </row>
    <row r="120">
      <c r="A120" s="5" t="n"/>
      <c r="B120" s="6">
        <f>IF(A120="","",IFERROR(INDEX(器材清單!B:B,MATCH(A120,器材清單!A:A,0)),"查無此編號"))</f>
        <v/>
      </c>
      <c r="C120" s="5" t="n"/>
      <c r="D120" s="7" t="n"/>
      <c r="E120" s="7" t="n"/>
      <c r="F120" s="7" t="n"/>
      <c r="G120" s="5" t="n"/>
      <c r="H120" s="5" t="n"/>
      <c r="I120" s="5" t="n"/>
      <c r="J120" s="5" t="n"/>
    </row>
    <row r="121">
      <c r="A121" s="5" t="n"/>
      <c r="B121" s="6">
        <f>IF(A121="","",IFERROR(INDEX(器材清單!B:B,MATCH(A121,器材清單!A:A,0)),"查無此編號"))</f>
        <v/>
      </c>
      <c r="C121" s="5" t="n"/>
      <c r="D121" s="7" t="n"/>
      <c r="E121" s="7" t="n"/>
      <c r="F121" s="7" t="n"/>
      <c r="G121" s="5" t="n"/>
      <c r="H121" s="5" t="n"/>
      <c r="I121" s="5" t="n"/>
      <c r="J121" s="5" t="n"/>
    </row>
    <row r="122">
      <c r="A122" s="5" t="n"/>
      <c r="B122" s="6">
        <f>IF(A122="","",IFERROR(INDEX(器材清單!B:B,MATCH(A122,器材清單!A:A,0)),"查無此編號"))</f>
        <v/>
      </c>
      <c r="C122" s="5" t="n"/>
      <c r="D122" s="7" t="n"/>
      <c r="E122" s="7" t="n"/>
      <c r="F122" s="7" t="n"/>
      <c r="G122" s="5" t="n"/>
      <c r="H122" s="5" t="n"/>
      <c r="I122" s="5" t="n"/>
      <c r="J122" s="5" t="n"/>
    </row>
    <row r="123">
      <c r="A123" s="5" t="n"/>
      <c r="B123" s="6">
        <f>IF(A123="","",IFERROR(INDEX(器材清單!B:B,MATCH(A123,器材清單!A:A,0)),"查無此編號"))</f>
        <v/>
      </c>
      <c r="C123" s="5" t="n"/>
      <c r="D123" s="7" t="n"/>
      <c r="E123" s="7" t="n"/>
      <c r="F123" s="7" t="n"/>
      <c r="G123" s="5" t="n"/>
      <c r="H123" s="5" t="n"/>
      <c r="I123" s="5" t="n"/>
      <c r="J123" s="5" t="n"/>
    </row>
    <row r="124">
      <c r="A124" s="5" t="n"/>
      <c r="B124" s="6">
        <f>IF(A124="","",IFERROR(INDEX(器材清單!B:B,MATCH(A124,器材清單!A:A,0)),"查無此編號"))</f>
        <v/>
      </c>
      <c r="C124" s="5" t="n"/>
      <c r="D124" s="7" t="n"/>
      <c r="E124" s="7" t="n"/>
      <c r="F124" s="7" t="n"/>
      <c r="G124" s="5" t="n"/>
      <c r="H124" s="5" t="n"/>
      <c r="I124" s="5" t="n"/>
      <c r="J124" s="5" t="n"/>
    </row>
    <row r="125">
      <c r="A125" s="5" t="n"/>
      <c r="B125" s="6">
        <f>IF(A125="","",IFERROR(INDEX(器材清單!B:B,MATCH(A125,器材清單!A:A,0)),"查無此編號"))</f>
        <v/>
      </c>
      <c r="C125" s="5" t="n"/>
      <c r="D125" s="7" t="n"/>
      <c r="E125" s="7" t="n"/>
      <c r="F125" s="7" t="n"/>
      <c r="G125" s="5" t="n"/>
      <c r="H125" s="5" t="n"/>
      <c r="I125" s="5" t="n"/>
      <c r="J125" s="5" t="n"/>
    </row>
    <row r="126">
      <c r="A126" s="5" t="n"/>
      <c r="B126" s="6">
        <f>IF(A126="","",IFERROR(INDEX(器材清單!B:B,MATCH(A126,器材清單!A:A,0)),"查無此編號"))</f>
        <v/>
      </c>
      <c r="C126" s="5" t="n"/>
      <c r="D126" s="7" t="n"/>
      <c r="E126" s="7" t="n"/>
      <c r="F126" s="7" t="n"/>
      <c r="G126" s="5" t="n"/>
      <c r="H126" s="5" t="n"/>
      <c r="I126" s="5" t="n"/>
      <c r="J126" s="5" t="n"/>
    </row>
    <row r="127">
      <c r="A127" s="5" t="n"/>
      <c r="B127" s="6">
        <f>IF(A127="","",IFERROR(INDEX(器材清單!B:B,MATCH(A127,器材清單!A:A,0)),"查無此編號"))</f>
        <v/>
      </c>
      <c r="C127" s="5" t="n"/>
      <c r="D127" s="7" t="n"/>
      <c r="E127" s="7" t="n"/>
      <c r="F127" s="7" t="n"/>
      <c r="G127" s="5" t="n"/>
      <c r="H127" s="5" t="n"/>
      <c r="I127" s="5" t="n"/>
      <c r="J127" s="5" t="n"/>
    </row>
    <row r="128">
      <c r="A128" s="5" t="n"/>
      <c r="B128" s="6">
        <f>IF(A128="","",IFERROR(INDEX(器材清單!B:B,MATCH(A128,器材清單!A:A,0)),"查無此編號"))</f>
        <v/>
      </c>
      <c r="C128" s="5" t="n"/>
      <c r="D128" s="7" t="n"/>
      <c r="E128" s="7" t="n"/>
      <c r="F128" s="7" t="n"/>
      <c r="G128" s="5" t="n"/>
      <c r="H128" s="5" t="n"/>
      <c r="I128" s="5" t="n"/>
      <c r="J128" s="5" t="n"/>
    </row>
    <row r="129">
      <c r="A129" s="5" t="n"/>
      <c r="B129" s="6">
        <f>IF(A129="","",IFERROR(INDEX(器材清單!B:B,MATCH(A129,器材清單!A:A,0)),"查無此編號"))</f>
        <v/>
      </c>
      <c r="C129" s="5" t="n"/>
      <c r="D129" s="7" t="n"/>
      <c r="E129" s="7" t="n"/>
      <c r="F129" s="7" t="n"/>
      <c r="G129" s="5" t="n"/>
      <c r="H129" s="5" t="n"/>
      <c r="I129" s="5" t="n"/>
      <c r="J129" s="5" t="n"/>
    </row>
    <row r="130">
      <c r="A130" s="5" t="n"/>
      <c r="B130" s="6">
        <f>IF(A130="","",IFERROR(INDEX(器材清單!B:B,MATCH(A130,器材清單!A:A,0)),"查無此編號"))</f>
        <v/>
      </c>
      <c r="C130" s="5" t="n"/>
      <c r="D130" s="7" t="n"/>
      <c r="E130" s="7" t="n"/>
      <c r="F130" s="7" t="n"/>
      <c r="G130" s="5" t="n"/>
      <c r="H130" s="5" t="n"/>
      <c r="I130" s="5" t="n"/>
      <c r="J130" s="5" t="n"/>
    </row>
    <row r="131">
      <c r="A131" s="5" t="n"/>
      <c r="B131" s="6">
        <f>IF(A131="","",IFERROR(INDEX(器材清單!B:B,MATCH(A131,器材清單!A:A,0)),"查無此編號"))</f>
        <v/>
      </c>
      <c r="C131" s="5" t="n"/>
      <c r="D131" s="7" t="n"/>
      <c r="E131" s="7" t="n"/>
      <c r="F131" s="7" t="n"/>
      <c r="G131" s="5" t="n"/>
      <c r="H131" s="5" t="n"/>
      <c r="I131" s="5" t="n"/>
      <c r="J131" s="5" t="n"/>
    </row>
    <row r="132">
      <c r="A132" s="5" t="n"/>
      <c r="B132" s="6">
        <f>IF(A132="","",IFERROR(INDEX(器材清單!B:B,MATCH(A132,器材清單!A:A,0)),"查無此編號"))</f>
        <v/>
      </c>
      <c r="C132" s="5" t="n"/>
      <c r="D132" s="7" t="n"/>
      <c r="E132" s="7" t="n"/>
      <c r="F132" s="7" t="n"/>
      <c r="G132" s="5" t="n"/>
      <c r="H132" s="5" t="n"/>
      <c r="I132" s="5" t="n"/>
      <c r="J132" s="5" t="n"/>
    </row>
    <row r="133">
      <c r="A133" s="5" t="n"/>
      <c r="B133" s="6">
        <f>IF(A133="","",IFERROR(INDEX(器材清單!B:B,MATCH(A133,器材清單!A:A,0)),"查無此編號"))</f>
        <v/>
      </c>
      <c r="C133" s="5" t="n"/>
      <c r="D133" s="7" t="n"/>
      <c r="E133" s="7" t="n"/>
      <c r="F133" s="7" t="n"/>
      <c r="G133" s="5" t="n"/>
      <c r="H133" s="5" t="n"/>
      <c r="I133" s="5" t="n"/>
      <c r="J133" s="5" t="n"/>
    </row>
    <row r="134">
      <c r="A134" s="5" t="n"/>
      <c r="B134" s="6">
        <f>IF(A134="","",IFERROR(INDEX(器材清單!B:B,MATCH(A134,器材清單!A:A,0)),"查無此編號"))</f>
        <v/>
      </c>
      <c r="C134" s="5" t="n"/>
      <c r="D134" s="7" t="n"/>
      <c r="E134" s="7" t="n"/>
      <c r="F134" s="7" t="n"/>
      <c r="G134" s="5" t="n"/>
      <c r="H134" s="5" t="n"/>
      <c r="I134" s="5" t="n"/>
      <c r="J134" s="5" t="n"/>
    </row>
    <row r="135">
      <c r="A135" s="5" t="n"/>
      <c r="B135" s="6">
        <f>IF(A135="","",IFERROR(INDEX(器材清單!B:B,MATCH(A135,器材清單!A:A,0)),"查無此編號"))</f>
        <v/>
      </c>
      <c r="C135" s="5" t="n"/>
      <c r="D135" s="7" t="n"/>
      <c r="E135" s="7" t="n"/>
      <c r="F135" s="7" t="n"/>
      <c r="G135" s="5" t="n"/>
      <c r="H135" s="5" t="n"/>
      <c r="I135" s="5" t="n"/>
      <c r="J135" s="5" t="n"/>
    </row>
    <row r="136">
      <c r="A136" s="5" t="n"/>
      <c r="B136" s="6">
        <f>IF(A136="","",IFERROR(INDEX(器材清單!B:B,MATCH(A136,器材清單!A:A,0)),"查無此編號"))</f>
        <v/>
      </c>
      <c r="C136" s="5" t="n"/>
      <c r="D136" s="7" t="n"/>
      <c r="E136" s="7" t="n"/>
      <c r="F136" s="7" t="n"/>
      <c r="G136" s="5" t="n"/>
      <c r="H136" s="5" t="n"/>
      <c r="I136" s="5" t="n"/>
      <c r="J136" s="5" t="n"/>
    </row>
    <row r="137">
      <c r="A137" s="5" t="n"/>
      <c r="B137" s="6">
        <f>IF(A137="","",IFERROR(INDEX(器材清單!B:B,MATCH(A137,器材清單!A:A,0)),"查無此編號"))</f>
        <v/>
      </c>
      <c r="C137" s="5" t="n"/>
      <c r="D137" s="7" t="n"/>
      <c r="E137" s="7" t="n"/>
      <c r="F137" s="7" t="n"/>
      <c r="G137" s="5" t="n"/>
      <c r="H137" s="5" t="n"/>
      <c r="I137" s="5" t="n"/>
      <c r="J137" s="5" t="n"/>
    </row>
    <row r="138">
      <c r="A138" s="5" t="n"/>
      <c r="B138" s="6">
        <f>IF(A138="","",IFERROR(INDEX(器材清單!B:B,MATCH(A138,器材清單!A:A,0)),"查無此編號"))</f>
        <v/>
      </c>
      <c r="C138" s="5" t="n"/>
      <c r="D138" s="7" t="n"/>
      <c r="E138" s="7" t="n"/>
      <c r="F138" s="7" t="n"/>
      <c r="G138" s="5" t="n"/>
      <c r="H138" s="5" t="n"/>
      <c r="I138" s="5" t="n"/>
      <c r="J138" s="5" t="n"/>
    </row>
    <row r="139">
      <c r="A139" s="5" t="n"/>
      <c r="B139" s="6">
        <f>IF(A139="","",IFERROR(INDEX(器材清單!B:B,MATCH(A139,器材清單!A:A,0)),"查無此編號"))</f>
        <v/>
      </c>
      <c r="C139" s="5" t="n"/>
      <c r="D139" s="7" t="n"/>
      <c r="E139" s="7" t="n"/>
      <c r="F139" s="7" t="n"/>
      <c r="G139" s="5" t="n"/>
      <c r="H139" s="5" t="n"/>
      <c r="I139" s="5" t="n"/>
      <c r="J139" s="5" t="n"/>
    </row>
    <row r="140">
      <c r="A140" s="5" t="n"/>
      <c r="B140" s="6">
        <f>IF(A140="","",IFERROR(INDEX(器材清單!B:B,MATCH(A140,器材清單!A:A,0)),"查無此編號"))</f>
        <v/>
      </c>
      <c r="C140" s="5" t="n"/>
      <c r="D140" s="7" t="n"/>
      <c r="E140" s="7" t="n"/>
      <c r="F140" s="7" t="n"/>
      <c r="G140" s="5" t="n"/>
      <c r="H140" s="5" t="n"/>
      <c r="I140" s="5" t="n"/>
      <c r="J140" s="5" t="n"/>
    </row>
    <row r="141">
      <c r="A141" s="5" t="n"/>
      <c r="B141" s="6">
        <f>IF(A141="","",IFERROR(INDEX(器材清單!B:B,MATCH(A141,器材清單!A:A,0)),"查無此編號"))</f>
        <v/>
      </c>
      <c r="C141" s="5" t="n"/>
      <c r="D141" s="7" t="n"/>
      <c r="E141" s="7" t="n"/>
      <c r="F141" s="7" t="n"/>
      <c r="G141" s="5" t="n"/>
      <c r="H141" s="5" t="n"/>
      <c r="I141" s="5" t="n"/>
      <c r="J141" s="5" t="n"/>
    </row>
    <row r="142">
      <c r="A142" s="5" t="n"/>
      <c r="B142" s="6">
        <f>IF(A142="","",IFERROR(INDEX(器材清單!B:B,MATCH(A142,器材清單!A:A,0)),"查無此編號"))</f>
        <v/>
      </c>
      <c r="C142" s="5" t="n"/>
      <c r="D142" s="7" t="n"/>
      <c r="E142" s="7" t="n"/>
      <c r="F142" s="7" t="n"/>
      <c r="G142" s="5" t="n"/>
      <c r="H142" s="5" t="n"/>
      <c r="I142" s="5" t="n"/>
      <c r="J142" s="5" t="n"/>
    </row>
    <row r="143">
      <c r="A143" s="5" t="n"/>
      <c r="B143" s="6">
        <f>IF(A143="","",IFERROR(INDEX(器材清單!B:B,MATCH(A143,器材清單!A:A,0)),"查無此編號"))</f>
        <v/>
      </c>
      <c r="C143" s="5" t="n"/>
      <c r="D143" s="7" t="n"/>
      <c r="E143" s="7" t="n"/>
      <c r="F143" s="7" t="n"/>
      <c r="G143" s="5" t="n"/>
      <c r="H143" s="5" t="n"/>
      <c r="I143" s="5" t="n"/>
      <c r="J143" s="5" t="n"/>
    </row>
    <row r="144">
      <c r="A144" s="5" t="n"/>
      <c r="B144" s="6">
        <f>IF(A144="","",IFERROR(INDEX(器材清單!B:B,MATCH(A144,器材清單!A:A,0)),"查無此編號"))</f>
        <v/>
      </c>
      <c r="C144" s="5" t="n"/>
      <c r="D144" s="7" t="n"/>
      <c r="E144" s="7" t="n"/>
      <c r="F144" s="7" t="n"/>
      <c r="G144" s="5" t="n"/>
      <c r="H144" s="5" t="n"/>
      <c r="I144" s="5" t="n"/>
      <c r="J144" s="5" t="n"/>
    </row>
    <row r="145">
      <c r="A145" s="5" t="n"/>
      <c r="B145" s="6">
        <f>IF(A145="","",IFERROR(INDEX(器材清單!B:B,MATCH(A145,器材清單!A:A,0)),"查無此編號"))</f>
        <v/>
      </c>
      <c r="C145" s="5" t="n"/>
      <c r="D145" s="7" t="n"/>
      <c r="E145" s="7" t="n"/>
      <c r="F145" s="7" t="n"/>
      <c r="G145" s="5" t="n"/>
      <c r="H145" s="5" t="n"/>
      <c r="I145" s="5" t="n"/>
      <c r="J145" s="5" t="n"/>
    </row>
    <row r="146">
      <c r="A146" s="5" t="n"/>
      <c r="B146" s="6">
        <f>IF(A146="","",IFERROR(INDEX(器材清單!B:B,MATCH(A146,器材清單!A:A,0)),"查無此編號"))</f>
        <v/>
      </c>
      <c r="C146" s="5" t="n"/>
      <c r="D146" s="7" t="n"/>
      <c r="E146" s="7" t="n"/>
      <c r="F146" s="7" t="n"/>
      <c r="G146" s="5" t="n"/>
      <c r="H146" s="5" t="n"/>
      <c r="I146" s="5" t="n"/>
      <c r="J146" s="5" t="n"/>
    </row>
    <row r="147">
      <c r="A147" s="5" t="n"/>
      <c r="B147" s="6">
        <f>IF(A147="","",IFERROR(INDEX(器材清單!B:B,MATCH(A147,器材清單!A:A,0)),"查無此編號"))</f>
        <v/>
      </c>
      <c r="C147" s="5" t="n"/>
      <c r="D147" s="7" t="n"/>
      <c r="E147" s="7" t="n"/>
      <c r="F147" s="7" t="n"/>
      <c r="G147" s="5" t="n"/>
      <c r="H147" s="5" t="n"/>
      <c r="I147" s="5" t="n"/>
      <c r="J147" s="5" t="n"/>
    </row>
    <row r="148">
      <c r="A148" s="5" t="n"/>
      <c r="B148" s="6">
        <f>IF(A148="","",IFERROR(INDEX(器材清單!B:B,MATCH(A148,器材清單!A:A,0)),"查無此編號"))</f>
        <v/>
      </c>
      <c r="C148" s="5" t="n"/>
      <c r="D148" s="7" t="n"/>
      <c r="E148" s="7" t="n"/>
      <c r="F148" s="7" t="n"/>
      <c r="G148" s="5" t="n"/>
      <c r="H148" s="5" t="n"/>
      <c r="I148" s="5" t="n"/>
      <c r="J148" s="5" t="n"/>
    </row>
    <row r="149">
      <c r="A149" s="5" t="n"/>
      <c r="B149" s="6">
        <f>IF(A149="","",IFERROR(INDEX(器材清單!B:B,MATCH(A149,器材清單!A:A,0)),"查無此編號"))</f>
        <v/>
      </c>
      <c r="C149" s="5" t="n"/>
      <c r="D149" s="7" t="n"/>
      <c r="E149" s="7" t="n"/>
      <c r="F149" s="7" t="n"/>
      <c r="G149" s="5" t="n"/>
      <c r="H149" s="5" t="n"/>
      <c r="I149" s="5" t="n"/>
      <c r="J149" s="5" t="n"/>
    </row>
    <row r="150">
      <c r="A150" s="5" t="n"/>
      <c r="B150" s="6">
        <f>IF(A150="","",IFERROR(INDEX(器材清單!B:B,MATCH(A150,器材清單!A:A,0)),"查無此編號"))</f>
        <v/>
      </c>
      <c r="C150" s="5" t="n"/>
      <c r="D150" s="7" t="n"/>
      <c r="E150" s="7" t="n"/>
      <c r="F150" s="7" t="n"/>
      <c r="G150" s="5" t="n"/>
      <c r="H150" s="5" t="n"/>
      <c r="I150" s="5" t="n"/>
      <c r="J150" s="5" t="n"/>
    </row>
    <row r="151">
      <c r="A151" s="5" t="n"/>
      <c r="B151" s="6">
        <f>IF(A151="","",IFERROR(INDEX(器材清單!B:B,MATCH(A151,器材清單!A:A,0)),"查無此編號"))</f>
        <v/>
      </c>
      <c r="C151" s="5" t="n"/>
      <c r="D151" s="7" t="n"/>
      <c r="E151" s="7" t="n"/>
      <c r="F151" s="7" t="n"/>
      <c r="G151" s="5" t="n"/>
      <c r="H151" s="5" t="n"/>
      <c r="I151" s="5" t="n"/>
      <c r="J151" s="5" t="n"/>
    </row>
    <row r="152">
      <c r="A152" s="5" t="n"/>
      <c r="B152" s="6">
        <f>IF(A152="","",IFERROR(INDEX(器材清單!B:B,MATCH(A152,器材清單!A:A,0)),"查無此編號"))</f>
        <v/>
      </c>
      <c r="C152" s="5" t="n"/>
      <c r="D152" s="7" t="n"/>
      <c r="E152" s="7" t="n"/>
      <c r="F152" s="7" t="n"/>
      <c r="G152" s="5" t="n"/>
      <c r="H152" s="5" t="n"/>
      <c r="I152" s="5" t="n"/>
      <c r="J152" s="5" t="n"/>
    </row>
    <row r="153">
      <c r="A153" s="5" t="n"/>
      <c r="B153" s="6">
        <f>IF(A153="","",IFERROR(INDEX(器材清單!B:B,MATCH(A153,器材清單!A:A,0)),"查無此編號"))</f>
        <v/>
      </c>
      <c r="C153" s="5" t="n"/>
      <c r="D153" s="7" t="n"/>
      <c r="E153" s="7" t="n"/>
      <c r="F153" s="7" t="n"/>
      <c r="G153" s="5" t="n"/>
      <c r="H153" s="5" t="n"/>
      <c r="I153" s="5" t="n"/>
      <c r="J153" s="5" t="n"/>
    </row>
    <row r="154">
      <c r="A154" s="5" t="n"/>
      <c r="B154" s="6">
        <f>IF(A154="","",IFERROR(INDEX(器材清單!B:B,MATCH(A154,器材清單!A:A,0)),"查無此編號"))</f>
        <v/>
      </c>
      <c r="C154" s="5" t="n"/>
      <c r="D154" s="7" t="n"/>
      <c r="E154" s="7" t="n"/>
      <c r="F154" s="7" t="n"/>
      <c r="G154" s="5" t="n"/>
      <c r="H154" s="5" t="n"/>
      <c r="I154" s="5" t="n"/>
      <c r="J154" s="5" t="n"/>
    </row>
    <row r="155">
      <c r="A155" s="5" t="n"/>
      <c r="B155" s="6">
        <f>IF(A155="","",IFERROR(INDEX(器材清單!B:B,MATCH(A155,器材清單!A:A,0)),"查無此編號"))</f>
        <v/>
      </c>
      <c r="C155" s="5" t="n"/>
      <c r="D155" s="7" t="n"/>
      <c r="E155" s="7" t="n"/>
      <c r="F155" s="7" t="n"/>
      <c r="G155" s="5" t="n"/>
      <c r="H155" s="5" t="n"/>
      <c r="I155" s="5" t="n"/>
      <c r="J155" s="5" t="n"/>
    </row>
    <row r="156">
      <c r="A156" s="5" t="n"/>
      <c r="B156" s="6">
        <f>IF(A156="","",IFERROR(INDEX(器材清單!B:B,MATCH(A156,器材清單!A:A,0)),"查無此編號"))</f>
        <v/>
      </c>
      <c r="C156" s="5" t="n"/>
      <c r="D156" s="7" t="n"/>
      <c r="E156" s="7" t="n"/>
      <c r="F156" s="7" t="n"/>
      <c r="G156" s="5" t="n"/>
      <c r="H156" s="5" t="n"/>
      <c r="I156" s="5" t="n"/>
      <c r="J156" s="5" t="n"/>
    </row>
    <row r="157">
      <c r="A157" s="5" t="n"/>
      <c r="B157" s="6">
        <f>IF(A157="","",IFERROR(INDEX(器材清單!B:B,MATCH(A157,器材清單!A:A,0)),"查無此編號"))</f>
        <v/>
      </c>
      <c r="C157" s="5" t="n"/>
      <c r="D157" s="7" t="n"/>
      <c r="E157" s="7" t="n"/>
      <c r="F157" s="7" t="n"/>
      <c r="G157" s="5" t="n"/>
      <c r="H157" s="5" t="n"/>
      <c r="I157" s="5" t="n"/>
      <c r="J157" s="5" t="n"/>
    </row>
    <row r="158">
      <c r="A158" s="5" t="n"/>
      <c r="B158" s="6">
        <f>IF(A158="","",IFERROR(INDEX(器材清單!B:B,MATCH(A158,器材清單!A:A,0)),"查無此編號"))</f>
        <v/>
      </c>
      <c r="C158" s="5" t="n"/>
      <c r="D158" s="7" t="n"/>
      <c r="E158" s="7" t="n"/>
      <c r="F158" s="7" t="n"/>
      <c r="G158" s="5" t="n"/>
      <c r="H158" s="5" t="n"/>
      <c r="I158" s="5" t="n"/>
      <c r="J158" s="5" t="n"/>
    </row>
    <row r="159">
      <c r="A159" s="5" t="n"/>
      <c r="B159" s="6">
        <f>IF(A159="","",IFERROR(INDEX(器材清單!B:B,MATCH(A159,器材清單!A:A,0)),"查無此編號"))</f>
        <v/>
      </c>
      <c r="C159" s="5" t="n"/>
      <c r="D159" s="7" t="n"/>
      <c r="E159" s="7" t="n"/>
      <c r="F159" s="7" t="n"/>
      <c r="G159" s="5" t="n"/>
      <c r="H159" s="5" t="n"/>
      <c r="I159" s="5" t="n"/>
      <c r="J159" s="5" t="n"/>
    </row>
    <row r="160">
      <c r="A160" s="5" t="n"/>
      <c r="B160" s="6">
        <f>IF(A160="","",IFERROR(INDEX(器材清單!B:B,MATCH(A160,器材清單!A:A,0)),"查無此編號"))</f>
        <v/>
      </c>
      <c r="C160" s="5" t="n"/>
      <c r="D160" s="7" t="n"/>
      <c r="E160" s="7" t="n"/>
      <c r="F160" s="7" t="n"/>
      <c r="G160" s="5" t="n"/>
      <c r="H160" s="5" t="n"/>
      <c r="I160" s="5" t="n"/>
      <c r="J160" s="5" t="n"/>
    </row>
    <row r="161">
      <c r="A161" s="5" t="n"/>
      <c r="B161" s="6">
        <f>IF(A161="","",IFERROR(INDEX(器材清單!B:B,MATCH(A161,器材清單!A:A,0)),"查無此編號"))</f>
        <v/>
      </c>
      <c r="C161" s="5" t="n"/>
      <c r="D161" s="7" t="n"/>
      <c r="E161" s="7" t="n"/>
      <c r="F161" s="7" t="n"/>
      <c r="G161" s="5" t="n"/>
      <c r="H161" s="5" t="n"/>
      <c r="I161" s="5" t="n"/>
      <c r="J161" s="5" t="n"/>
    </row>
    <row r="162">
      <c r="A162" s="5" t="n"/>
      <c r="B162" s="6">
        <f>IF(A162="","",IFERROR(INDEX(器材清單!B:B,MATCH(A162,器材清單!A:A,0)),"查無此編號"))</f>
        <v/>
      </c>
      <c r="C162" s="5" t="n"/>
      <c r="D162" s="7" t="n"/>
      <c r="E162" s="7" t="n"/>
      <c r="F162" s="7" t="n"/>
      <c r="G162" s="5" t="n"/>
      <c r="H162" s="5" t="n"/>
      <c r="I162" s="5" t="n"/>
      <c r="J162" s="5" t="n"/>
    </row>
    <row r="163">
      <c r="A163" s="5" t="n"/>
      <c r="B163" s="6">
        <f>IF(A163="","",IFERROR(INDEX(器材清單!B:B,MATCH(A163,器材清單!A:A,0)),"查無此編號"))</f>
        <v/>
      </c>
      <c r="C163" s="5" t="n"/>
      <c r="D163" s="7" t="n"/>
      <c r="E163" s="7" t="n"/>
      <c r="F163" s="7" t="n"/>
      <c r="G163" s="5" t="n"/>
      <c r="H163" s="5" t="n"/>
      <c r="I163" s="5" t="n"/>
      <c r="J163" s="5" t="n"/>
    </row>
    <row r="164">
      <c r="A164" s="5" t="n"/>
      <c r="B164" s="6">
        <f>IF(A164="","",IFERROR(INDEX(器材清單!B:B,MATCH(A164,器材清單!A:A,0)),"查無此編號"))</f>
        <v/>
      </c>
      <c r="C164" s="5" t="n"/>
      <c r="D164" s="7" t="n"/>
      <c r="E164" s="7" t="n"/>
      <c r="F164" s="7" t="n"/>
      <c r="G164" s="5" t="n"/>
      <c r="H164" s="5" t="n"/>
      <c r="I164" s="5" t="n"/>
      <c r="J164" s="5" t="n"/>
    </row>
    <row r="165">
      <c r="A165" s="5" t="n"/>
      <c r="B165" s="6">
        <f>IF(A165="","",IFERROR(INDEX(器材清單!B:B,MATCH(A165,器材清單!A:A,0)),"查無此編號"))</f>
        <v/>
      </c>
      <c r="C165" s="5" t="n"/>
      <c r="D165" s="7" t="n"/>
      <c r="E165" s="7" t="n"/>
      <c r="F165" s="7" t="n"/>
      <c r="G165" s="5" t="n"/>
      <c r="H165" s="5" t="n"/>
      <c r="I165" s="5" t="n"/>
      <c r="J165" s="5" t="n"/>
    </row>
    <row r="166">
      <c r="A166" s="5" t="n"/>
      <c r="B166" s="6">
        <f>IF(A166="","",IFERROR(INDEX(器材清單!B:B,MATCH(A166,器材清單!A:A,0)),"查無此編號"))</f>
        <v/>
      </c>
      <c r="C166" s="5" t="n"/>
      <c r="D166" s="7" t="n"/>
      <c r="E166" s="7" t="n"/>
      <c r="F166" s="7" t="n"/>
      <c r="G166" s="5" t="n"/>
      <c r="H166" s="5" t="n"/>
      <c r="I166" s="5" t="n"/>
      <c r="J166" s="5" t="n"/>
    </row>
    <row r="167">
      <c r="A167" s="5" t="n"/>
      <c r="B167" s="6">
        <f>IF(A167="","",IFERROR(INDEX(器材清單!B:B,MATCH(A167,器材清單!A:A,0)),"查無此編號"))</f>
        <v/>
      </c>
      <c r="C167" s="5" t="n"/>
      <c r="D167" s="7" t="n"/>
      <c r="E167" s="7" t="n"/>
      <c r="F167" s="7" t="n"/>
      <c r="G167" s="5" t="n"/>
      <c r="H167" s="5" t="n"/>
      <c r="I167" s="5" t="n"/>
      <c r="J167" s="5" t="n"/>
    </row>
    <row r="168">
      <c r="A168" s="5" t="n"/>
      <c r="B168" s="6">
        <f>IF(A168="","",IFERROR(INDEX(器材清單!B:B,MATCH(A168,器材清單!A:A,0)),"查無此編號"))</f>
        <v/>
      </c>
      <c r="C168" s="5" t="n"/>
      <c r="D168" s="7" t="n"/>
      <c r="E168" s="7" t="n"/>
      <c r="F168" s="7" t="n"/>
      <c r="G168" s="5" t="n"/>
      <c r="H168" s="5" t="n"/>
      <c r="I168" s="5" t="n"/>
      <c r="J168" s="5" t="n"/>
    </row>
    <row r="169">
      <c r="A169" s="5" t="n"/>
      <c r="B169" s="6">
        <f>IF(A169="","",IFERROR(INDEX(器材清單!B:B,MATCH(A169,器材清單!A:A,0)),"查無此編號"))</f>
        <v/>
      </c>
      <c r="C169" s="5" t="n"/>
      <c r="D169" s="7" t="n"/>
      <c r="E169" s="7" t="n"/>
      <c r="F169" s="7" t="n"/>
      <c r="G169" s="5" t="n"/>
      <c r="H169" s="5" t="n"/>
      <c r="I169" s="5" t="n"/>
      <c r="J169" s="5" t="n"/>
    </row>
    <row r="170">
      <c r="A170" s="5" t="n"/>
      <c r="B170" s="6">
        <f>IF(A170="","",IFERROR(INDEX(器材清單!B:B,MATCH(A170,器材清單!A:A,0)),"查無此編號"))</f>
        <v/>
      </c>
      <c r="C170" s="5" t="n"/>
      <c r="D170" s="7" t="n"/>
      <c r="E170" s="7" t="n"/>
      <c r="F170" s="7" t="n"/>
      <c r="G170" s="5" t="n"/>
      <c r="H170" s="5" t="n"/>
      <c r="I170" s="5" t="n"/>
      <c r="J170" s="5" t="n"/>
    </row>
    <row r="171">
      <c r="A171" s="5" t="n"/>
      <c r="B171" s="6">
        <f>IF(A171="","",IFERROR(INDEX(器材清單!B:B,MATCH(A171,器材清單!A:A,0)),"查無此編號"))</f>
        <v/>
      </c>
      <c r="C171" s="5" t="n"/>
      <c r="D171" s="7" t="n"/>
      <c r="E171" s="7" t="n"/>
      <c r="F171" s="7" t="n"/>
      <c r="G171" s="5" t="n"/>
      <c r="H171" s="5" t="n"/>
      <c r="I171" s="5" t="n"/>
      <c r="J171" s="5" t="n"/>
    </row>
    <row r="172">
      <c r="A172" s="5" t="n"/>
      <c r="B172" s="6">
        <f>IF(A172="","",IFERROR(INDEX(器材清單!B:B,MATCH(A172,器材清單!A:A,0)),"查無此編號"))</f>
        <v/>
      </c>
      <c r="C172" s="5" t="n"/>
      <c r="D172" s="7" t="n"/>
      <c r="E172" s="7" t="n"/>
      <c r="F172" s="7" t="n"/>
      <c r="G172" s="5" t="n"/>
      <c r="H172" s="5" t="n"/>
      <c r="I172" s="5" t="n"/>
      <c r="J172" s="5" t="n"/>
    </row>
    <row r="173">
      <c r="A173" s="5" t="n"/>
      <c r="B173" s="6">
        <f>IF(A173="","",IFERROR(INDEX(器材清單!B:B,MATCH(A173,器材清單!A:A,0)),"查無此編號"))</f>
        <v/>
      </c>
      <c r="C173" s="5" t="n"/>
      <c r="D173" s="7" t="n"/>
      <c r="E173" s="7" t="n"/>
      <c r="F173" s="7" t="n"/>
      <c r="G173" s="5" t="n"/>
      <c r="H173" s="5" t="n"/>
      <c r="I173" s="5" t="n"/>
      <c r="J173" s="5" t="n"/>
    </row>
    <row r="174">
      <c r="A174" s="5" t="n"/>
      <c r="B174" s="6">
        <f>IF(A174="","",IFERROR(INDEX(器材清單!B:B,MATCH(A174,器材清單!A:A,0)),"查無此編號"))</f>
        <v/>
      </c>
      <c r="C174" s="5" t="n"/>
      <c r="D174" s="7" t="n"/>
      <c r="E174" s="7" t="n"/>
      <c r="F174" s="7" t="n"/>
      <c r="G174" s="5" t="n"/>
      <c r="H174" s="5" t="n"/>
      <c r="I174" s="5" t="n"/>
      <c r="J174" s="5" t="n"/>
    </row>
    <row r="175">
      <c r="A175" s="5" t="n"/>
      <c r="B175" s="6">
        <f>IF(A175="","",IFERROR(INDEX(器材清單!B:B,MATCH(A175,器材清單!A:A,0)),"查無此編號"))</f>
        <v/>
      </c>
      <c r="C175" s="5" t="n"/>
      <c r="D175" s="7" t="n"/>
      <c r="E175" s="7" t="n"/>
      <c r="F175" s="7" t="n"/>
      <c r="G175" s="5" t="n"/>
      <c r="H175" s="5" t="n"/>
      <c r="I175" s="5" t="n"/>
      <c r="J175" s="5" t="n"/>
    </row>
    <row r="176">
      <c r="A176" s="5" t="n"/>
      <c r="B176" s="6">
        <f>IF(A176="","",IFERROR(INDEX(器材清單!B:B,MATCH(A176,器材清單!A:A,0)),"查無此編號"))</f>
        <v/>
      </c>
      <c r="C176" s="5" t="n"/>
      <c r="D176" s="7" t="n"/>
      <c r="E176" s="7" t="n"/>
      <c r="F176" s="7" t="n"/>
      <c r="G176" s="5" t="n"/>
      <c r="H176" s="5" t="n"/>
      <c r="I176" s="5" t="n"/>
      <c r="J176" s="5" t="n"/>
    </row>
    <row r="177">
      <c r="A177" s="5" t="n"/>
      <c r="B177" s="6">
        <f>IF(A177="","",IFERROR(INDEX(器材清單!B:B,MATCH(A177,器材清單!A:A,0)),"查無此編號"))</f>
        <v/>
      </c>
      <c r="C177" s="5" t="n"/>
      <c r="D177" s="7" t="n"/>
      <c r="E177" s="7" t="n"/>
      <c r="F177" s="7" t="n"/>
      <c r="G177" s="5" t="n"/>
      <c r="H177" s="5" t="n"/>
      <c r="I177" s="5" t="n"/>
      <c r="J177" s="5" t="n"/>
    </row>
    <row r="178">
      <c r="A178" s="5" t="n"/>
      <c r="B178" s="6">
        <f>IF(A178="","",IFERROR(INDEX(器材清單!B:B,MATCH(A178,器材清單!A:A,0)),"查無此編號"))</f>
        <v/>
      </c>
      <c r="C178" s="5" t="n"/>
      <c r="D178" s="7" t="n"/>
      <c r="E178" s="7" t="n"/>
      <c r="F178" s="7" t="n"/>
      <c r="G178" s="5" t="n"/>
      <c r="H178" s="5" t="n"/>
      <c r="I178" s="5" t="n"/>
      <c r="J178" s="5" t="n"/>
    </row>
    <row r="179">
      <c r="A179" s="5" t="n"/>
      <c r="B179" s="6">
        <f>IF(A179="","",IFERROR(INDEX(器材清單!B:B,MATCH(A179,器材清單!A:A,0)),"查無此編號"))</f>
        <v/>
      </c>
      <c r="C179" s="5" t="n"/>
      <c r="D179" s="7" t="n"/>
      <c r="E179" s="7" t="n"/>
      <c r="F179" s="7" t="n"/>
      <c r="G179" s="5" t="n"/>
      <c r="H179" s="5" t="n"/>
      <c r="I179" s="5" t="n"/>
      <c r="J179" s="5" t="n"/>
    </row>
    <row r="180">
      <c r="A180" s="5" t="n"/>
      <c r="B180" s="6">
        <f>IF(A180="","",IFERROR(INDEX(器材清單!B:B,MATCH(A180,器材清單!A:A,0)),"查無此編號"))</f>
        <v/>
      </c>
      <c r="C180" s="5" t="n"/>
      <c r="D180" s="7" t="n"/>
      <c r="E180" s="7" t="n"/>
      <c r="F180" s="7" t="n"/>
      <c r="G180" s="5" t="n"/>
      <c r="H180" s="5" t="n"/>
      <c r="I180" s="5" t="n"/>
      <c r="J180" s="5" t="n"/>
    </row>
    <row r="181">
      <c r="A181" s="5" t="n"/>
      <c r="B181" s="6">
        <f>IF(A181="","",IFERROR(INDEX(器材清單!B:B,MATCH(A181,器材清單!A:A,0)),"查無此編號"))</f>
        <v/>
      </c>
      <c r="C181" s="5" t="n"/>
      <c r="D181" s="7" t="n"/>
      <c r="E181" s="7" t="n"/>
      <c r="F181" s="7" t="n"/>
      <c r="G181" s="5" t="n"/>
      <c r="H181" s="5" t="n"/>
      <c r="I181" s="5" t="n"/>
      <c r="J181" s="5" t="n"/>
    </row>
    <row r="182">
      <c r="A182" s="5" t="n"/>
      <c r="B182" s="6">
        <f>IF(A182="","",IFERROR(INDEX(器材清單!B:B,MATCH(A182,器材清單!A:A,0)),"查無此編號"))</f>
        <v/>
      </c>
      <c r="C182" s="5" t="n"/>
      <c r="D182" s="7" t="n"/>
      <c r="E182" s="7" t="n"/>
      <c r="F182" s="7" t="n"/>
      <c r="G182" s="5" t="n"/>
      <c r="H182" s="5" t="n"/>
      <c r="I182" s="5" t="n"/>
      <c r="J182" s="5" t="n"/>
    </row>
    <row r="183">
      <c r="A183" s="5" t="n"/>
      <c r="B183" s="6">
        <f>IF(A183="","",IFERROR(INDEX(器材清單!B:B,MATCH(A183,器材清單!A:A,0)),"查無此編號"))</f>
        <v/>
      </c>
      <c r="C183" s="5" t="n"/>
      <c r="D183" s="7" t="n"/>
      <c r="E183" s="7" t="n"/>
      <c r="F183" s="7" t="n"/>
      <c r="G183" s="5" t="n"/>
      <c r="H183" s="5" t="n"/>
      <c r="I183" s="5" t="n"/>
      <c r="J183" s="5" t="n"/>
    </row>
    <row r="184">
      <c r="A184" s="5" t="n"/>
      <c r="B184" s="6">
        <f>IF(A184="","",IFERROR(INDEX(器材清單!B:B,MATCH(A184,器材清單!A:A,0)),"查無此編號"))</f>
        <v/>
      </c>
      <c r="C184" s="5" t="n"/>
      <c r="D184" s="7" t="n"/>
      <c r="E184" s="7" t="n"/>
      <c r="F184" s="7" t="n"/>
      <c r="G184" s="5" t="n"/>
      <c r="H184" s="5" t="n"/>
      <c r="I184" s="5" t="n"/>
      <c r="J184" s="5" t="n"/>
    </row>
    <row r="185">
      <c r="A185" s="5" t="n"/>
      <c r="B185" s="6">
        <f>IF(A185="","",IFERROR(INDEX(器材清單!B:B,MATCH(A185,器材清單!A:A,0)),"查無此編號"))</f>
        <v/>
      </c>
      <c r="C185" s="5" t="n"/>
      <c r="D185" s="7" t="n"/>
      <c r="E185" s="7" t="n"/>
      <c r="F185" s="7" t="n"/>
      <c r="G185" s="5" t="n"/>
      <c r="H185" s="5" t="n"/>
      <c r="I185" s="5" t="n"/>
      <c r="J185" s="5" t="n"/>
    </row>
    <row r="186">
      <c r="A186" s="5" t="n"/>
      <c r="B186" s="6">
        <f>IF(A186="","",IFERROR(INDEX(器材清單!B:B,MATCH(A186,器材清單!A:A,0)),"查無此編號"))</f>
        <v/>
      </c>
      <c r="C186" s="5" t="n"/>
      <c r="D186" s="7" t="n"/>
      <c r="E186" s="7" t="n"/>
      <c r="F186" s="7" t="n"/>
      <c r="G186" s="5" t="n"/>
      <c r="H186" s="5" t="n"/>
      <c r="I186" s="5" t="n"/>
      <c r="J186" s="5" t="n"/>
    </row>
    <row r="187">
      <c r="A187" s="5" t="n"/>
      <c r="B187" s="6">
        <f>IF(A187="","",IFERROR(INDEX(器材清單!B:B,MATCH(A187,器材清單!A:A,0)),"查無此編號"))</f>
        <v/>
      </c>
      <c r="C187" s="5" t="n"/>
      <c r="D187" s="7" t="n"/>
      <c r="E187" s="7" t="n"/>
      <c r="F187" s="7" t="n"/>
      <c r="G187" s="5" t="n"/>
      <c r="H187" s="5" t="n"/>
      <c r="I187" s="5" t="n"/>
      <c r="J187" s="5" t="n"/>
    </row>
    <row r="188">
      <c r="A188" s="5" t="n"/>
      <c r="B188" s="6">
        <f>IF(A188="","",IFERROR(INDEX(器材清單!B:B,MATCH(A188,器材清單!A:A,0)),"查無此編號"))</f>
        <v/>
      </c>
      <c r="C188" s="5" t="n"/>
      <c r="D188" s="7" t="n"/>
      <c r="E188" s="7" t="n"/>
      <c r="F188" s="7" t="n"/>
      <c r="G188" s="5" t="n"/>
      <c r="H188" s="5" t="n"/>
      <c r="I188" s="5" t="n"/>
      <c r="J188" s="5" t="n"/>
    </row>
    <row r="189">
      <c r="A189" s="5" t="n"/>
      <c r="B189" s="6">
        <f>IF(A189="","",IFERROR(INDEX(器材清單!B:B,MATCH(A189,器材清單!A:A,0)),"查無此編號"))</f>
        <v/>
      </c>
      <c r="C189" s="5" t="n"/>
      <c r="D189" s="7" t="n"/>
      <c r="E189" s="7" t="n"/>
      <c r="F189" s="7" t="n"/>
      <c r="G189" s="5" t="n"/>
      <c r="H189" s="5" t="n"/>
      <c r="I189" s="5" t="n"/>
      <c r="J189" s="5" t="n"/>
    </row>
    <row r="190">
      <c r="A190" s="5" t="n"/>
      <c r="B190" s="6">
        <f>IF(A190="","",IFERROR(INDEX(器材清單!B:B,MATCH(A190,器材清單!A:A,0)),"查無此編號"))</f>
        <v/>
      </c>
      <c r="C190" s="5" t="n"/>
      <c r="D190" s="7" t="n"/>
      <c r="E190" s="7" t="n"/>
      <c r="F190" s="7" t="n"/>
      <c r="G190" s="5" t="n"/>
      <c r="H190" s="5" t="n"/>
      <c r="I190" s="5" t="n"/>
      <c r="J190" s="5" t="n"/>
    </row>
    <row r="191">
      <c r="A191" s="5" t="n"/>
      <c r="B191" s="6">
        <f>IF(A191="","",IFERROR(INDEX(器材清單!B:B,MATCH(A191,器材清單!A:A,0)),"查無此編號"))</f>
        <v/>
      </c>
      <c r="C191" s="5" t="n"/>
      <c r="D191" s="7" t="n"/>
      <c r="E191" s="7" t="n"/>
      <c r="F191" s="7" t="n"/>
      <c r="G191" s="5" t="n"/>
      <c r="H191" s="5" t="n"/>
      <c r="I191" s="5" t="n"/>
      <c r="J191" s="5" t="n"/>
    </row>
    <row r="192">
      <c r="A192" s="5" t="n"/>
      <c r="B192" s="6">
        <f>IF(A192="","",IFERROR(INDEX(器材清單!B:B,MATCH(A192,器材清單!A:A,0)),"查無此編號"))</f>
        <v/>
      </c>
      <c r="C192" s="5" t="n"/>
      <c r="D192" s="7" t="n"/>
      <c r="E192" s="7" t="n"/>
      <c r="F192" s="7" t="n"/>
      <c r="G192" s="5" t="n"/>
      <c r="H192" s="5" t="n"/>
      <c r="I192" s="5" t="n"/>
      <c r="J192" s="5" t="n"/>
    </row>
    <row r="193">
      <c r="A193" s="5" t="n"/>
      <c r="B193" s="6">
        <f>IF(A193="","",IFERROR(INDEX(器材清單!B:B,MATCH(A193,器材清單!A:A,0)),"查無此編號"))</f>
        <v/>
      </c>
      <c r="C193" s="5" t="n"/>
      <c r="D193" s="7" t="n"/>
      <c r="E193" s="7" t="n"/>
      <c r="F193" s="7" t="n"/>
      <c r="G193" s="5" t="n"/>
      <c r="H193" s="5" t="n"/>
      <c r="I193" s="5" t="n"/>
      <c r="J193" s="5" t="n"/>
    </row>
    <row r="194">
      <c r="A194" s="5" t="n"/>
      <c r="B194" s="6">
        <f>IF(A194="","",IFERROR(INDEX(器材清單!B:B,MATCH(A194,器材清單!A:A,0)),"查無此編號"))</f>
        <v/>
      </c>
      <c r="C194" s="5" t="n"/>
      <c r="D194" s="7" t="n"/>
      <c r="E194" s="7" t="n"/>
      <c r="F194" s="7" t="n"/>
      <c r="G194" s="5" t="n"/>
      <c r="H194" s="5" t="n"/>
      <c r="I194" s="5" t="n"/>
      <c r="J194" s="5" t="n"/>
    </row>
    <row r="195">
      <c r="A195" s="5" t="n"/>
      <c r="B195" s="6">
        <f>IF(A195="","",IFERROR(INDEX(器材清單!B:B,MATCH(A195,器材清單!A:A,0)),"查無此編號"))</f>
        <v/>
      </c>
      <c r="C195" s="5" t="n"/>
      <c r="D195" s="7" t="n"/>
      <c r="E195" s="7" t="n"/>
      <c r="F195" s="7" t="n"/>
      <c r="G195" s="5" t="n"/>
      <c r="H195" s="5" t="n"/>
      <c r="I195" s="5" t="n"/>
      <c r="J195" s="5" t="n"/>
    </row>
    <row r="196">
      <c r="A196" s="5" t="n"/>
      <c r="B196" s="6">
        <f>IF(A196="","",IFERROR(INDEX(器材清單!B:B,MATCH(A196,器材清單!A:A,0)),"查無此編號"))</f>
        <v/>
      </c>
      <c r="C196" s="5" t="n"/>
      <c r="D196" s="7" t="n"/>
      <c r="E196" s="7" t="n"/>
      <c r="F196" s="7" t="n"/>
      <c r="G196" s="5" t="n"/>
      <c r="H196" s="5" t="n"/>
      <c r="I196" s="5" t="n"/>
      <c r="J196" s="5" t="n"/>
    </row>
    <row r="197">
      <c r="A197" s="5" t="n"/>
      <c r="B197" s="6">
        <f>IF(A197="","",IFERROR(INDEX(器材清單!B:B,MATCH(A197,器材清單!A:A,0)),"查無此編號"))</f>
        <v/>
      </c>
      <c r="C197" s="5" t="n"/>
      <c r="D197" s="7" t="n"/>
      <c r="E197" s="7" t="n"/>
      <c r="F197" s="7" t="n"/>
      <c r="G197" s="5" t="n"/>
      <c r="H197" s="5" t="n"/>
      <c r="I197" s="5" t="n"/>
      <c r="J197" s="5" t="n"/>
    </row>
    <row r="198">
      <c r="A198" s="5" t="n"/>
      <c r="B198" s="6">
        <f>IF(A198="","",IFERROR(INDEX(器材清單!B:B,MATCH(A198,器材清單!A:A,0)),"查無此編號"))</f>
        <v/>
      </c>
      <c r="C198" s="5" t="n"/>
      <c r="D198" s="7" t="n"/>
      <c r="E198" s="7" t="n"/>
      <c r="F198" s="7" t="n"/>
      <c r="G198" s="5" t="n"/>
      <c r="H198" s="5" t="n"/>
      <c r="I198" s="5" t="n"/>
      <c r="J198" s="5" t="n"/>
    </row>
    <row r="199">
      <c r="A199" s="5" t="n"/>
      <c r="B199" s="6">
        <f>IF(A199="","",IFERROR(INDEX(器材清單!B:B,MATCH(A199,器材清單!A:A,0)),"查無此編號"))</f>
        <v/>
      </c>
      <c r="C199" s="5" t="n"/>
      <c r="D199" s="7" t="n"/>
      <c r="E199" s="7" t="n"/>
      <c r="F199" s="7" t="n"/>
      <c r="G199" s="5" t="n"/>
      <c r="H199" s="5" t="n"/>
      <c r="I199" s="5" t="n"/>
      <c r="J199" s="5" t="n"/>
    </row>
    <row r="200">
      <c r="A200" s="5" t="n"/>
      <c r="B200" s="6">
        <f>IF(A200="","",IFERROR(INDEX(器材清單!B:B,MATCH(A200,器材清單!A:A,0)),"查無此編號"))</f>
        <v/>
      </c>
      <c r="C200" s="5" t="n"/>
      <c r="D200" s="7" t="n"/>
      <c r="E200" s="7" t="n"/>
      <c r="F200" s="7" t="n"/>
      <c r="G200" s="5" t="n"/>
      <c r="H200" s="5" t="n"/>
      <c r="I200" s="5" t="n"/>
      <c r="J200" s="5" t="n"/>
    </row>
    <row r="201">
      <c r="A201" s="5" t="n"/>
      <c r="B201" s="6">
        <f>IF(A201="","",IFERROR(INDEX(器材清單!B:B,MATCH(A201,器材清單!A:A,0)),"查無此編號"))</f>
        <v/>
      </c>
      <c r="C201" s="5" t="n"/>
      <c r="D201" s="7" t="n"/>
      <c r="E201" s="7" t="n"/>
      <c r="F201" s="7" t="n"/>
      <c r="G201" s="5" t="n"/>
      <c r="H201" s="5" t="n"/>
      <c r="I201" s="5" t="n"/>
      <c r="J201" s="5" t="n"/>
    </row>
    <row r="202">
      <c r="A202" s="5" t="n"/>
      <c r="B202" s="6">
        <f>IF(A202="","",IFERROR(INDEX(器材清單!B:B,MATCH(A202,器材清單!A:A,0)),"查無此編號"))</f>
        <v/>
      </c>
      <c r="C202" s="5" t="n"/>
      <c r="D202" s="7" t="n"/>
      <c r="E202" s="7" t="n"/>
      <c r="F202" s="7" t="n"/>
      <c r="G202" s="5" t="n"/>
      <c r="H202" s="5" t="n"/>
      <c r="I202" s="5" t="n"/>
      <c r="J202" s="5" t="n"/>
    </row>
    <row r="203">
      <c r="A203" s="5" t="n"/>
      <c r="B203" s="6">
        <f>IF(A203="","",IFERROR(INDEX(器材清單!B:B,MATCH(A203,器材清單!A:A,0)),"查無此編號"))</f>
        <v/>
      </c>
      <c r="C203" s="5" t="n"/>
      <c r="D203" s="7" t="n"/>
      <c r="E203" s="7" t="n"/>
      <c r="F203" s="7" t="n"/>
      <c r="G203" s="5" t="n"/>
      <c r="H203" s="5" t="n"/>
      <c r="I203" s="5" t="n"/>
      <c r="J203" s="5" t="n"/>
    </row>
    <row r="204">
      <c r="A204" s="5" t="n"/>
      <c r="B204" s="6">
        <f>IF(A204="","",IFERROR(INDEX(器材清單!B:B,MATCH(A204,器材清單!A:A,0)),"查無此編號"))</f>
        <v/>
      </c>
      <c r="C204" s="5" t="n"/>
      <c r="D204" s="7" t="n"/>
      <c r="E204" s="7" t="n"/>
      <c r="F204" s="7" t="n"/>
      <c r="G204" s="5" t="n"/>
      <c r="H204" s="5" t="n"/>
      <c r="I204" s="5" t="n"/>
      <c r="J204" s="5" t="n"/>
    </row>
    <row r="205">
      <c r="A205" s="5" t="n"/>
      <c r="B205" s="6">
        <f>IF(A205="","",IFERROR(INDEX(器材清單!B:B,MATCH(A205,器材清單!A:A,0)),"查無此編號"))</f>
        <v/>
      </c>
      <c r="C205" s="5" t="n"/>
      <c r="D205" s="7" t="n"/>
      <c r="E205" s="7" t="n"/>
      <c r="F205" s="7" t="n"/>
      <c r="G205" s="5" t="n"/>
      <c r="H205" s="5" t="n"/>
      <c r="I205" s="5" t="n"/>
      <c r="J205" s="5" t="n"/>
    </row>
    <row r="206">
      <c r="A206" s="5" t="n"/>
      <c r="B206" s="6">
        <f>IF(A206="","",IFERROR(INDEX(器材清單!B:B,MATCH(A206,器材清單!A:A,0)),"查無此編號"))</f>
        <v/>
      </c>
      <c r="C206" s="5" t="n"/>
      <c r="D206" s="7" t="n"/>
      <c r="E206" s="7" t="n"/>
      <c r="F206" s="7" t="n"/>
      <c r="G206" s="5" t="n"/>
      <c r="H206" s="5" t="n"/>
      <c r="I206" s="5" t="n"/>
      <c r="J206" s="5" t="n"/>
    </row>
    <row r="207">
      <c r="A207" s="5" t="n"/>
      <c r="B207" s="6">
        <f>IF(A207="","",IFERROR(INDEX(器材清單!B:B,MATCH(A207,器材清單!A:A,0)),"查無此編號"))</f>
        <v/>
      </c>
      <c r="C207" s="5" t="n"/>
      <c r="D207" s="7" t="n"/>
      <c r="E207" s="7" t="n"/>
      <c r="F207" s="7" t="n"/>
      <c r="G207" s="5" t="n"/>
      <c r="H207" s="5" t="n"/>
      <c r="I207" s="5" t="n"/>
      <c r="J207" s="5" t="n"/>
    </row>
    <row r="208">
      <c r="A208" s="5" t="n"/>
      <c r="B208" s="6">
        <f>IF(A208="","",IFERROR(INDEX(器材清單!B:B,MATCH(A208,器材清單!A:A,0)),"查無此編號"))</f>
        <v/>
      </c>
      <c r="C208" s="5" t="n"/>
      <c r="D208" s="7" t="n"/>
      <c r="E208" s="7" t="n"/>
      <c r="F208" s="7" t="n"/>
      <c r="G208" s="5" t="n"/>
      <c r="H208" s="5" t="n"/>
      <c r="I208" s="5" t="n"/>
      <c r="J208" s="5" t="n"/>
    </row>
    <row r="209">
      <c r="A209" s="5" t="n"/>
      <c r="B209" s="6">
        <f>IF(A209="","",IFERROR(INDEX(器材清單!B:B,MATCH(A209,器材清單!A:A,0)),"查無此編號"))</f>
        <v/>
      </c>
      <c r="C209" s="5" t="n"/>
      <c r="D209" s="7" t="n"/>
      <c r="E209" s="7" t="n"/>
      <c r="F209" s="7" t="n"/>
      <c r="G209" s="5" t="n"/>
      <c r="H209" s="5" t="n"/>
      <c r="I209" s="5" t="n"/>
      <c r="J209" s="5" t="n"/>
    </row>
    <row r="210">
      <c r="A210" s="5" t="n"/>
      <c r="B210" s="6">
        <f>IF(A210="","",IFERROR(INDEX(器材清單!B:B,MATCH(A210,器材清單!A:A,0)),"查無此編號"))</f>
        <v/>
      </c>
      <c r="C210" s="5" t="n"/>
      <c r="D210" s="7" t="n"/>
      <c r="E210" s="7" t="n"/>
      <c r="F210" s="7" t="n"/>
      <c r="G210" s="5" t="n"/>
      <c r="H210" s="5" t="n"/>
      <c r="I210" s="5" t="n"/>
      <c r="J210" s="5" t="n"/>
    </row>
    <row r="211">
      <c r="A211" s="5" t="n"/>
      <c r="B211" s="6">
        <f>IF(A211="","",IFERROR(INDEX(器材清單!B:B,MATCH(A211,器材清單!A:A,0)),"查無此編號"))</f>
        <v/>
      </c>
      <c r="C211" s="5" t="n"/>
      <c r="D211" s="7" t="n"/>
      <c r="E211" s="7" t="n"/>
      <c r="F211" s="7" t="n"/>
      <c r="G211" s="5" t="n"/>
      <c r="H211" s="5" t="n"/>
      <c r="I211" s="5" t="n"/>
      <c r="J211" s="5" t="n"/>
    </row>
    <row r="212">
      <c r="A212" s="5" t="n"/>
      <c r="B212" s="6">
        <f>IF(A212="","",IFERROR(INDEX(器材清單!B:B,MATCH(A212,器材清單!A:A,0)),"查無此編號"))</f>
        <v/>
      </c>
      <c r="C212" s="5" t="n"/>
      <c r="D212" s="7" t="n"/>
      <c r="E212" s="7" t="n"/>
      <c r="F212" s="7" t="n"/>
      <c r="G212" s="5" t="n"/>
      <c r="H212" s="5" t="n"/>
      <c r="I212" s="5" t="n"/>
      <c r="J212" s="5" t="n"/>
    </row>
    <row r="213">
      <c r="A213" s="5" t="n"/>
      <c r="B213" s="6">
        <f>IF(A213="","",IFERROR(INDEX(器材清單!B:B,MATCH(A213,器材清單!A:A,0)),"查無此編號"))</f>
        <v/>
      </c>
      <c r="C213" s="5" t="n"/>
      <c r="D213" s="7" t="n"/>
      <c r="E213" s="7" t="n"/>
      <c r="F213" s="7" t="n"/>
      <c r="G213" s="5" t="n"/>
      <c r="H213" s="5" t="n"/>
      <c r="I213" s="5" t="n"/>
      <c r="J213" s="5" t="n"/>
    </row>
    <row r="214">
      <c r="A214" s="5" t="n"/>
      <c r="B214" s="6">
        <f>IF(A214="","",IFERROR(INDEX(器材清單!B:B,MATCH(A214,器材清單!A:A,0)),"查無此編號"))</f>
        <v/>
      </c>
      <c r="C214" s="5" t="n"/>
      <c r="D214" s="7" t="n"/>
      <c r="E214" s="7" t="n"/>
      <c r="F214" s="7" t="n"/>
      <c r="G214" s="5" t="n"/>
      <c r="H214" s="5" t="n"/>
      <c r="I214" s="5" t="n"/>
      <c r="J214" s="5" t="n"/>
    </row>
    <row r="215">
      <c r="A215" s="5" t="n"/>
      <c r="B215" s="6">
        <f>IF(A215="","",IFERROR(INDEX(器材清單!B:B,MATCH(A215,器材清單!A:A,0)),"查無此編號"))</f>
        <v/>
      </c>
      <c r="C215" s="5" t="n"/>
      <c r="D215" s="7" t="n"/>
      <c r="E215" s="7" t="n"/>
      <c r="F215" s="7" t="n"/>
      <c r="G215" s="5" t="n"/>
      <c r="H215" s="5" t="n"/>
      <c r="I215" s="5" t="n"/>
      <c r="J215" s="5" t="n"/>
    </row>
    <row r="216">
      <c r="A216" s="5" t="n"/>
      <c r="B216" s="6">
        <f>IF(A216="","",IFERROR(INDEX(器材清單!B:B,MATCH(A216,器材清單!A:A,0)),"查無此編號"))</f>
        <v/>
      </c>
      <c r="C216" s="5" t="n"/>
      <c r="D216" s="7" t="n"/>
      <c r="E216" s="7" t="n"/>
      <c r="F216" s="7" t="n"/>
      <c r="G216" s="5" t="n"/>
      <c r="H216" s="5" t="n"/>
      <c r="I216" s="5" t="n"/>
      <c r="J216" s="5" t="n"/>
    </row>
    <row r="217">
      <c r="A217" s="5" t="n"/>
      <c r="B217" s="6">
        <f>IF(A217="","",IFERROR(INDEX(器材清單!B:B,MATCH(A217,器材清單!A:A,0)),"查無此編號"))</f>
        <v/>
      </c>
      <c r="C217" s="5" t="n"/>
      <c r="D217" s="7" t="n"/>
      <c r="E217" s="7" t="n"/>
      <c r="F217" s="7" t="n"/>
      <c r="G217" s="5" t="n"/>
      <c r="H217" s="5" t="n"/>
      <c r="I217" s="5" t="n"/>
      <c r="J217" s="5" t="n"/>
    </row>
    <row r="218">
      <c r="A218" s="5" t="n"/>
      <c r="B218" s="6">
        <f>IF(A218="","",IFERROR(INDEX(器材清單!B:B,MATCH(A218,器材清單!A:A,0)),"查無此編號"))</f>
        <v/>
      </c>
      <c r="C218" s="5" t="n"/>
      <c r="D218" s="7" t="n"/>
      <c r="E218" s="7" t="n"/>
      <c r="F218" s="7" t="n"/>
      <c r="G218" s="5" t="n"/>
      <c r="H218" s="5" t="n"/>
      <c r="I218" s="5" t="n"/>
      <c r="J218" s="5" t="n"/>
    </row>
    <row r="219">
      <c r="A219" s="5" t="n"/>
      <c r="B219" s="6">
        <f>IF(A219="","",IFERROR(INDEX(器材清單!B:B,MATCH(A219,器材清單!A:A,0)),"查無此編號"))</f>
        <v/>
      </c>
      <c r="C219" s="5" t="n"/>
      <c r="D219" s="7" t="n"/>
      <c r="E219" s="7" t="n"/>
      <c r="F219" s="7" t="n"/>
      <c r="G219" s="5" t="n"/>
      <c r="H219" s="5" t="n"/>
      <c r="I219" s="5" t="n"/>
      <c r="J219" s="5" t="n"/>
    </row>
    <row r="220">
      <c r="A220" s="5" t="n"/>
      <c r="B220" s="6">
        <f>IF(A220="","",IFERROR(INDEX(器材清單!B:B,MATCH(A220,器材清單!A:A,0)),"查無此編號"))</f>
        <v/>
      </c>
      <c r="C220" s="5" t="n"/>
      <c r="D220" s="7" t="n"/>
      <c r="E220" s="7" t="n"/>
      <c r="F220" s="7" t="n"/>
      <c r="G220" s="5" t="n"/>
      <c r="H220" s="5" t="n"/>
      <c r="I220" s="5" t="n"/>
      <c r="J220" s="5" t="n"/>
    </row>
    <row r="221">
      <c r="A221" s="5" t="n"/>
      <c r="B221" s="6">
        <f>IF(A221="","",IFERROR(INDEX(器材清單!B:B,MATCH(A221,器材清單!A:A,0)),"查無此編號"))</f>
        <v/>
      </c>
      <c r="C221" s="5" t="n"/>
      <c r="D221" s="7" t="n"/>
      <c r="E221" s="7" t="n"/>
      <c r="F221" s="7" t="n"/>
      <c r="G221" s="5" t="n"/>
      <c r="H221" s="5" t="n"/>
      <c r="I221" s="5" t="n"/>
      <c r="J221" s="5" t="n"/>
    </row>
    <row r="222">
      <c r="A222" s="5" t="n"/>
      <c r="B222" s="6">
        <f>IF(A222="","",IFERROR(INDEX(器材清單!B:B,MATCH(A222,器材清單!A:A,0)),"查無此編號"))</f>
        <v/>
      </c>
      <c r="C222" s="5" t="n"/>
      <c r="D222" s="7" t="n"/>
      <c r="E222" s="7" t="n"/>
      <c r="F222" s="7" t="n"/>
      <c r="G222" s="5" t="n"/>
      <c r="H222" s="5" t="n"/>
      <c r="I222" s="5" t="n"/>
      <c r="J222" s="5" t="n"/>
    </row>
    <row r="223">
      <c r="A223" s="5" t="n"/>
      <c r="B223" s="6">
        <f>IF(A223="","",IFERROR(INDEX(器材清單!B:B,MATCH(A223,器材清單!A:A,0)),"查無此編號"))</f>
        <v/>
      </c>
      <c r="C223" s="5" t="n"/>
      <c r="D223" s="7" t="n"/>
      <c r="E223" s="7" t="n"/>
      <c r="F223" s="7" t="n"/>
      <c r="G223" s="5" t="n"/>
      <c r="H223" s="5" t="n"/>
      <c r="I223" s="5" t="n"/>
      <c r="J223" s="5" t="n"/>
    </row>
    <row r="224">
      <c r="A224" s="5" t="n"/>
      <c r="B224" s="6">
        <f>IF(A224="","",IFERROR(INDEX(器材清單!B:B,MATCH(A224,器材清單!A:A,0)),"查無此編號"))</f>
        <v/>
      </c>
      <c r="C224" s="5" t="n"/>
      <c r="D224" s="7" t="n"/>
      <c r="E224" s="7" t="n"/>
      <c r="F224" s="7" t="n"/>
      <c r="G224" s="5" t="n"/>
      <c r="H224" s="5" t="n"/>
      <c r="I224" s="5" t="n"/>
      <c r="J224" s="5" t="n"/>
    </row>
    <row r="225">
      <c r="A225" s="5" t="n"/>
      <c r="B225" s="6">
        <f>IF(A225="","",IFERROR(INDEX(器材清單!B:B,MATCH(A225,器材清單!A:A,0)),"查無此編號"))</f>
        <v/>
      </c>
      <c r="C225" s="5" t="n"/>
      <c r="D225" s="7" t="n"/>
      <c r="E225" s="7" t="n"/>
      <c r="F225" s="7" t="n"/>
      <c r="G225" s="5" t="n"/>
      <c r="H225" s="5" t="n"/>
      <c r="I225" s="5" t="n"/>
      <c r="J225" s="5" t="n"/>
    </row>
    <row r="226">
      <c r="A226" s="5" t="n"/>
      <c r="B226" s="6">
        <f>IF(A226="","",IFERROR(INDEX(器材清單!B:B,MATCH(A226,器材清單!A:A,0)),"查無此編號"))</f>
        <v/>
      </c>
      <c r="C226" s="5" t="n"/>
      <c r="D226" s="7" t="n"/>
      <c r="E226" s="7" t="n"/>
      <c r="F226" s="7" t="n"/>
      <c r="G226" s="5" t="n"/>
      <c r="H226" s="5" t="n"/>
      <c r="I226" s="5" t="n"/>
      <c r="J226" s="5" t="n"/>
    </row>
    <row r="227">
      <c r="A227" s="5" t="n"/>
      <c r="B227" s="6">
        <f>IF(A227="","",IFERROR(INDEX(器材清單!B:B,MATCH(A227,器材清單!A:A,0)),"查無此編號"))</f>
        <v/>
      </c>
      <c r="C227" s="5" t="n"/>
      <c r="D227" s="7" t="n"/>
      <c r="E227" s="7" t="n"/>
      <c r="F227" s="7" t="n"/>
      <c r="G227" s="5" t="n"/>
      <c r="H227" s="5" t="n"/>
      <c r="I227" s="5" t="n"/>
      <c r="J227" s="5" t="n"/>
    </row>
    <row r="228">
      <c r="A228" s="5" t="n"/>
      <c r="B228" s="6">
        <f>IF(A228="","",IFERROR(INDEX(器材清單!B:B,MATCH(A228,器材清單!A:A,0)),"查無此編號"))</f>
        <v/>
      </c>
      <c r="C228" s="5" t="n"/>
      <c r="D228" s="7" t="n"/>
      <c r="E228" s="7" t="n"/>
      <c r="F228" s="7" t="n"/>
      <c r="G228" s="5" t="n"/>
      <c r="H228" s="5" t="n"/>
      <c r="I228" s="5" t="n"/>
      <c r="J228" s="5" t="n"/>
    </row>
    <row r="229">
      <c r="A229" s="5" t="n"/>
      <c r="B229" s="6">
        <f>IF(A229="","",IFERROR(INDEX(器材清單!B:B,MATCH(A229,器材清單!A:A,0)),"查無此編號"))</f>
        <v/>
      </c>
      <c r="C229" s="5" t="n"/>
      <c r="D229" s="7" t="n"/>
      <c r="E229" s="7" t="n"/>
      <c r="F229" s="7" t="n"/>
      <c r="G229" s="5" t="n"/>
      <c r="H229" s="5" t="n"/>
      <c r="I229" s="5" t="n"/>
      <c r="J229" s="5" t="n"/>
    </row>
    <row r="230">
      <c r="A230" s="5" t="n"/>
      <c r="B230" s="6">
        <f>IF(A230="","",IFERROR(INDEX(器材清單!B:B,MATCH(A230,器材清單!A:A,0)),"查無此編號"))</f>
        <v/>
      </c>
      <c r="C230" s="5" t="n"/>
      <c r="D230" s="7" t="n"/>
      <c r="E230" s="7" t="n"/>
      <c r="F230" s="7" t="n"/>
      <c r="G230" s="5" t="n"/>
      <c r="H230" s="5" t="n"/>
      <c r="I230" s="5" t="n"/>
      <c r="J230" s="5" t="n"/>
    </row>
    <row r="231">
      <c r="A231" s="5" t="n"/>
      <c r="B231" s="6">
        <f>IF(A231="","",IFERROR(INDEX(器材清單!B:B,MATCH(A231,器材清單!A:A,0)),"查無此編號"))</f>
        <v/>
      </c>
      <c r="C231" s="5" t="n"/>
      <c r="D231" s="7" t="n"/>
      <c r="E231" s="7" t="n"/>
      <c r="F231" s="7" t="n"/>
      <c r="G231" s="5" t="n"/>
      <c r="H231" s="5" t="n"/>
      <c r="I231" s="5" t="n"/>
      <c r="J231" s="5" t="n"/>
    </row>
    <row r="232">
      <c r="A232" s="5" t="n"/>
      <c r="B232" s="6">
        <f>IF(A232="","",IFERROR(INDEX(器材清單!B:B,MATCH(A232,器材清單!A:A,0)),"查無此編號"))</f>
        <v/>
      </c>
      <c r="C232" s="5" t="n"/>
      <c r="D232" s="7" t="n"/>
      <c r="E232" s="7" t="n"/>
      <c r="F232" s="7" t="n"/>
      <c r="G232" s="5" t="n"/>
      <c r="H232" s="5" t="n"/>
      <c r="I232" s="5" t="n"/>
      <c r="J232" s="5" t="n"/>
    </row>
    <row r="233">
      <c r="A233" s="5" t="n"/>
      <c r="B233" s="6">
        <f>IF(A233="","",IFERROR(INDEX(器材清單!B:B,MATCH(A233,器材清單!A:A,0)),"查無此編號"))</f>
        <v/>
      </c>
      <c r="C233" s="5" t="n"/>
      <c r="D233" s="7" t="n"/>
      <c r="E233" s="7" t="n"/>
      <c r="F233" s="7" t="n"/>
      <c r="G233" s="5" t="n"/>
      <c r="H233" s="5" t="n"/>
      <c r="I233" s="5" t="n"/>
      <c r="J233" s="5" t="n"/>
    </row>
    <row r="234">
      <c r="A234" s="5" t="n"/>
      <c r="B234" s="6">
        <f>IF(A234="","",IFERROR(INDEX(器材清單!B:B,MATCH(A234,器材清單!A:A,0)),"查無此編號"))</f>
        <v/>
      </c>
      <c r="C234" s="5" t="n"/>
      <c r="D234" s="7" t="n"/>
      <c r="E234" s="7" t="n"/>
      <c r="F234" s="7" t="n"/>
      <c r="G234" s="5" t="n"/>
      <c r="H234" s="5" t="n"/>
      <c r="I234" s="5" t="n"/>
      <c r="J234" s="5" t="n"/>
    </row>
    <row r="235">
      <c r="A235" s="5" t="n"/>
      <c r="B235" s="6">
        <f>IF(A235="","",IFERROR(INDEX(器材清單!B:B,MATCH(A235,器材清單!A:A,0)),"查無此編號"))</f>
        <v/>
      </c>
      <c r="C235" s="5" t="n"/>
      <c r="D235" s="7" t="n"/>
      <c r="E235" s="7" t="n"/>
      <c r="F235" s="7" t="n"/>
      <c r="G235" s="5" t="n"/>
      <c r="H235" s="5" t="n"/>
      <c r="I235" s="5" t="n"/>
      <c r="J235" s="5" t="n"/>
    </row>
    <row r="236">
      <c r="A236" s="5" t="n"/>
      <c r="B236" s="6">
        <f>IF(A236="","",IFERROR(INDEX(器材清單!B:B,MATCH(A236,器材清單!A:A,0)),"查無此編號"))</f>
        <v/>
      </c>
      <c r="C236" s="5" t="n"/>
      <c r="D236" s="7" t="n"/>
      <c r="E236" s="7" t="n"/>
      <c r="F236" s="7" t="n"/>
      <c r="G236" s="5" t="n"/>
      <c r="H236" s="5" t="n"/>
      <c r="I236" s="5" t="n"/>
      <c r="J236" s="5" t="n"/>
    </row>
    <row r="237">
      <c r="A237" s="5" t="n"/>
      <c r="B237" s="6">
        <f>IF(A237="","",IFERROR(INDEX(器材清單!B:B,MATCH(A237,器材清單!A:A,0)),"查無此編號"))</f>
        <v/>
      </c>
      <c r="C237" s="5" t="n"/>
      <c r="D237" s="7" t="n"/>
      <c r="E237" s="7" t="n"/>
      <c r="F237" s="7" t="n"/>
      <c r="G237" s="5" t="n"/>
      <c r="H237" s="5" t="n"/>
      <c r="I237" s="5" t="n"/>
      <c r="J237" s="5" t="n"/>
    </row>
    <row r="238">
      <c r="A238" s="5" t="n"/>
      <c r="B238" s="6">
        <f>IF(A238="","",IFERROR(INDEX(器材清單!B:B,MATCH(A238,器材清單!A:A,0)),"查無此編號"))</f>
        <v/>
      </c>
      <c r="C238" s="5" t="n"/>
      <c r="D238" s="7" t="n"/>
      <c r="E238" s="7" t="n"/>
      <c r="F238" s="7" t="n"/>
      <c r="G238" s="5" t="n"/>
      <c r="H238" s="5" t="n"/>
      <c r="I238" s="5" t="n"/>
      <c r="J238" s="5" t="n"/>
    </row>
    <row r="239">
      <c r="A239" s="5" t="n"/>
      <c r="B239" s="6">
        <f>IF(A239="","",IFERROR(INDEX(器材清單!B:B,MATCH(A239,器材清單!A:A,0)),"查無此編號"))</f>
        <v/>
      </c>
      <c r="C239" s="5" t="n"/>
      <c r="D239" s="7" t="n"/>
      <c r="E239" s="7" t="n"/>
      <c r="F239" s="7" t="n"/>
      <c r="G239" s="5" t="n"/>
      <c r="H239" s="5" t="n"/>
      <c r="I239" s="5" t="n"/>
      <c r="J239" s="5" t="n"/>
    </row>
    <row r="240">
      <c r="A240" s="5" t="n"/>
      <c r="B240" s="6">
        <f>IF(A240="","",IFERROR(INDEX(器材清單!B:B,MATCH(A240,器材清單!A:A,0)),"查無此編號"))</f>
        <v/>
      </c>
      <c r="C240" s="5" t="n"/>
      <c r="D240" s="7" t="n"/>
      <c r="E240" s="7" t="n"/>
      <c r="F240" s="7" t="n"/>
      <c r="G240" s="5" t="n"/>
      <c r="H240" s="5" t="n"/>
      <c r="I240" s="5" t="n"/>
      <c r="J240" s="5" t="n"/>
    </row>
    <row r="241">
      <c r="A241" s="5" t="n"/>
      <c r="B241" s="6">
        <f>IF(A241="","",IFERROR(INDEX(器材清單!B:B,MATCH(A241,器材清單!A:A,0)),"查無此編號"))</f>
        <v/>
      </c>
      <c r="C241" s="5" t="n"/>
      <c r="D241" s="7" t="n"/>
      <c r="E241" s="7" t="n"/>
      <c r="F241" s="7" t="n"/>
      <c r="G241" s="5" t="n"/>
      <c r="H241" s="5" t="n"/>
      <c r="I241" s="5" t="n"/>
      <c r="J241" s="5" t="n"/>
    </row>
    <row r="242">
      <c r="A242" s="5" t="n"/>
      <c r="B242" s="6">
        <f>IF(A242="","",IFERROR(INDEX(器材清單!B:B,MATCH(A242,器材清單!A:A,0)),"查無此編號"))</f>
        <v/>
      </c>
      <c r="C242" s="5" t="n"/>
      <c r="D242" s="7" t="n"/>
      <c r="E242" s="7" t="n"/>
      <c r="F242" s="7" t="n"/>
      <c r="G242" s="5" t="n"/>
      <c r="H242" s="5" t="n"/>
      <c r="I242" s="5" t="n"/>
      <c r="J242" s="5" t="n"/>
    </row>
    <row r="243">
      <c r="A243" s="5" t="n"/>
      <c r="B243" s="6">
        <f>IF(A243="","",IFERROR(INDEX(器材清單!B:B,MATCH(A243,器材清單!A:A,0)),"查無此編號"))</f>
        <v/>
      </c>
      <c r="C243" s="5" t="n"/>
      <c r="D243" s="7" t="n"/>
      <c r="E243" s="7" t="n"/>
      <c r="F243" s="7" t="n"/>
      <c r="G243" s="5" t="n"/>
      <c r="H243" s="5" t="n"/>
      <c r="I243" s="5" t="n"/>
      <c r="J243" s="5" t="n"/>
    </row>
    <row r="244">
      <c r="A244" s="5" t="n"/>
      <c r="B244" s="6">
        <f>IF(A244="","",IFERROR(INDEX(器材清單!B:B,MATCH(A244,器材清單!A:A,0)),"查無此編號"))</f>
        <v/>
      </c>
      <c r="C244" s="5" t="n"/>
      <c r="D244" s="7" t="n"/>
      <c r="E244" s="7" t="n"/>
      <c r="F244" s="7" t="n"/>
      <c r="G244" s="5" t="n"/>
      <c r="H244" s="5" t="n"/>
      <c r="I244" s="5" t="n"/>
      <c r="J244" s="5" t="n"/>
    </row>
    <row r="245">
      <c r="A245" s="5" t="n"/>
      <c r="B245" s="6">
        <f>IF(A245="","",IFERROR(INDEX(器材清單!B:B,MATCH(A245,器材清單!A:A,0)),"查無此編號"))</f>
        <v/>
      </c>
      <c r="C245" s="5" t="n"/>
      <c r="D245" s="7" t="n"/>
      <c r="E245" s="7" t="n"/>
      <c r="F245" s="7" t="n"/>
      <c r="G245" s="5" t="n"/>
      <c r="H245" s="5" t="n"/>
      <c r="I245" s="5" t="n"/>
      <c r="J245" s="5" t="n"/>
    </row>
    <row r="246">
      <c r="A246" s="5" t="n"/>
      <c r="B246" s="6">
        <f>IF(A246="","",IFERROR(INDEX(器材清單!B:B,MATCH(A246,器材清單!A:A,0)),"查無此編號"))</f>
        <v/>
      </c>
      <c r="C246" s="5" t="n"/>
      <c r="D246" s="7" t="n"/>
      <c r="E246" s="7" t="n"/>
      <c r="F246" s="7" t="n"/>
      <c r="G246" s="5" t="n"/>
      <c r="H246" s="5" t="n"/>
      <c r="I246" s="5" t="n"/>
      <c r="J246" s="5" t="n"/>
    </row>
    <row r="247">
      <c r="A247" s="5" t="n"/>
      <c r="B247" s="6">
        <f>IF(A247="","",IFERROR(INDEX(器材清單!B:B,MATCH(A247,器材清單!A:A,0)),"查無此編號"))</f>
        <v/>
      </c>
      <c r="C247" s="5" t="n"/>
      <c r="D247" s="7" t="n"/>
      <c r="E247" s="7" t="n"/>
      <c r="F247" s="7" t="n"/>
      <c r="G247" s="5" t="n"/>
      <c r="H247" s="5" t="n"/>
      <c r="I247" s="5" t="n"/>
      <c r="J247" s="5" t="n"/>
    </row>
    <row r="248">
      <c r="A248" s="5" t="n"/>
      <c r="B248" s="6">
        <f>IF(A248="","",IFERROR(INDEX(器材清單!B:B,MATCH(A248,器材清單!A:A,0)),"查無此編號"))</f>
        <v/>
      </c>
      <c r="C248" s="5" t="n"/>
      <c r="D248" s="7" t="n"/>
      <c r="E248" s="7" t="n"/>
      <c r="F248" s="7" t="n"/>
      <c r="G248" s="5" t="n"/>
      <c r="H248" s="5" t="n"/>
      <c r="I248" s="5" t="n"/>
      <c r="J248" s="5" t="n"/>
    </row>
    <row r="249">
      <c r="A249" s="5" t="n"/>
      <c r="B249" s="6">
        <f>IF(A249="","",IFERROR(INDEX(器材清單!B:B,MATCH(A249,器材清單!A:A,0)),"查無此編號"))</f>
        <v/>
      </c>
      <c r="C249" s="5" t="n"/>
      <c r="D249" s="7" t="n"/>
      <c r="E249" s="7" t="n"/>
      <c r="F249" s="7" t="n"/>
      <c r="G249" s="5" t="n"/>
      <c r="H249" s="5" t="n"/>
      <c r="I249" s="5" t="n"/>
      <c r="J249" s="5" t="n"/>
    </row>
    <row r="250">
      <c r="A250" s="5" t="n"/>
      <c r="B250" s="6">
        <f>IF(A250="","",IFERROR(INDEX(器材清單!B:B,MATCH(A250,器材清單!A:A,0)),"查無此編號"))</f>
        <v/>
      </c>
      <c r="C250" s="5" t="n"/>
      <c r="D250" s="7" t="n"/>
      <c r="E250" s="7" t="n"/>
      <c r="F250" s="7" t="n"/>
      <c r="G250" s="5" t="n"/>
      <c r="H250" s="5" t="n"/>
      <c r="I250" s="5" t="n"/>
      <c r="J250" s="5" t="n"/>
    </row>
    <row r="251">
      <c r="A251" s="5" t="n"/>
      <c r="B251" s="6">
        <f>IF(A251="","",IFERROR(INDEX(器材清單!B:B,MATCH(A251,器材清單!A:A,0)),"查無此編號"))</f>
        <v/>
      </c>
      <c r="C251" s="5" t="n"/>
      <c r="D251" s="7" t="n"/>
      <c r="E251" s="7" t="n"/>
      <c r="F251" s="7" t="n"/>
      <c r="G251" s="5" t="n"/>
      <c r="H251" s="5" t="n"/>
      <c r="I251" s="5" t="n"/>
      <c r="J251" s="5" t="n"/>
    </row>
    <row r="252">
      <c r="A252" s="5" t="n"/>
      <c r="B252" s="6">
        <f>IF(A252="","",IFERROR(INDEX(器材清單!B:B,MATCH(A252,器材清單!A:A,0)),"查無此編號"))</f>
        <v/>
      </c>
      <c r="C252" s="5" t="n"/>
      <c r="D252" s="7" t="n"/>
      <c r="E252" s="7" t="n"/>
      <c r="F252" s="7" t="n"/>
      <c r="G252" s="5" t="n"/>
      <c r="H252" s="5" t="n"/>
      <c r="I252" s="5" t="n"/>
      <c r="J252" s="5" t="n"/>
    </row>
    <row r="253">
      <c r="A253" s="5" t="n"/>
      <c r="B253" s="6">
        <f>IF(A253="","",IFERROR(INDEX(器材清單!B:B,MATCH(A253,器材清單!A:A,0)),"查無此編號"))</f>
        <v/>
      </c>
      <c r="C253" s="5" t="n"/>
      <c r="D253" s="7" t="n"/>
      <c r="E253" s="7" t="n"/>
      <c r="F253" s="7" t="n"/>
      <c r="G253" s="5" t="n"/>
      <c r="H253" s="5" t="n"/>
      <c r="I253" s="5" t="n"/>
      <c r="J253" s="5" t="n"/>
    </row>
    <row r="254">
      <c r="A254" s="5" t="n"/>
      <c r="B254" s="6">
        <f>IF(A254="","",IFERROR(INDEX(器材清單!B:B,MATCH(A254,器材清單!A:A,0)),"查無此編號"))</f>
        <v/>
      </c>
      <c r="C254" s="5" t="n"/>
      <c r="D254" s="7" t="n"/>
      <c r="E254" s="7" t="n"/>
      <c r="F254" s="7" t="n"/>
      <c r="G254" s="5" t="n"/>
      <c r="H254" s="5" t="n"/>
      <c r="I254" s="5" t="n"/>
      <c r="J254" s="5" t="n"/>
    </row>
    <row r="255">
      <c r="A255" s="5" t="n"/>
      <c r="B255" s="6">
        <f>IF(A255="","",IFERROR(INDEX(器材清單!B:B,MATCH(A255,器材清單!A:A,0)),"查無此編號"))</f>
        <v/>
      </c>
      <c r="C255" s="5" t="n"/>
      <c r="D255" s="7" t="n"/>
      <c r="E255" s="7" t="n"/>
      <c r="F255" s="7" t="n"/>
      <c r="G255" s="5" t="n"/>
      <c r="H255" s="5" t="n"/>
      <c r="I255" s="5" t="n"/>
      <c r="J255" s="5" t="n"/>
    </row>
    <row r="256">
      <c r="A256" s="5" t="n"/>
      <c r="B256" s="6">
        <f>IF(A256="","",IFERROR(INDEX(器材清單!B:B,MATCH(A256,器材清單!A:A,0)),"查無此編號"))</f>
        <v/>
      </c>
      <c r="C256" s="5" t="n"/>
      <c r="D256" s="7" t="n"/>
      <c r="E256" s="7" t="n"/>
      <c r="F256" s="7" t="n"/>
      <c r="G256" s="5" t="n"/>
      <c r="H256" s="5" t="n"/>
      <c r="I256" s="5" t="n"/>
      <c r="J256" s="5" t="n"/>
    </row>
    <row r="257">
      <c r="A257" s="5" t="n"/>
      <c r="B257" s="6">
        <f>IF(A257="","",IFERROR(INDEX(器材清單!B:B,MATCH(A257,器材清單!A:A,0)),"查無此編號"))</f>
        <v/>
      </c>
      <c r="C257" s="5" t="n"/>
      <c r="D257" s="7" t="n"/>
      <c r="E257" s="7" t="n"/>
      <c r="F257" s="7" t="n"/>
      <c r="G257" s="5" t="n"/>
      <c r="H257" s="5" t="n"/>
      <c r="I257" s="5" t="n"/>
      <c r="J257" s="5" t="n"/>
    </row>
    <row r="258">
      <c r="A258" s="5" t="n"/>
      <c r="B258" s="6">
        <f>IF(A258="","",IFERROR(INDEX(器材清單!B:B,MATCH(A258,器材清單!A:A,0)),"查無此編號"))</f>
        <v/>
      </c>
      <c r="C258" s="5" t="n"/>
      <c r="D258" s="7" t="n"/>
      <c r="E258" s="7" t="n"/>
      <c r="F258" s="7" t="n"/>
      <c r="G258" s="5" t="n"/>
      <c r="H258" s="5" t="n"/>
      <c r="I258" s="5" t="n"/>
      <c r="J258" s="5" t="n"/>
    </row>
    <row r="259">
      <c r="A259" s="5" t="n"/>
      <c r="B259" s="6">
        <f>IF(A259="","",IFERROR(INDEX(器材清單!B:B,MATCH(A259,器材清單!A:A,0)),"查無此編號"))</f>
        <v/>
      </c>
      <c r="C259" s="5" t="n"/>
      <c r="D259" s="7" t="n"/>
      <c r="E259" s="7" t="n"/>
      <c r="F259" s="7" t="n"/>
      <c r="G259" s="5" t="n"/>
      <c r="H259" s="5" t="n"/>
      <c r="I259" s="5" t="n"/>
      <c r="J259" s="5" t="n"/>
    </row>
    <row r="260">
      <c r="A260" s="5" t="n"/>
      <c r="B260" s="6">
        <f>IF(A260="","",IFERROR(INDEX(器材清單!B:B,MATCH(A260,器材清單!A:A,0)),"查無此編號"))</f>
        <v/>
      </c>
      <c r="C260" s="5" t="n"/>
      <c r="D260" s="7" t="n"/>
      <c r="E260" s="7" t="n"/>
      <c r="F260" s="7" t="n"/>
      <c r="G260" s="5" t="n"/>
      <c r="H260" s="5" t="n"/>
      <c r="I260" s="5" t="n"/>
      <c r="J260" s="5" t="n"/>
    </row>
    <row r="261">
      <c r="A261" s="5" t="n"/>
      <c r="B261" s="6">
        <f>IF(A261="","",IFERROR(INDEX(器材清單!B:B,MATCH(A261,器材清單!A:A,0)),"查無此編號"))</f>
        <v/>
      </c>
      <c r="C261" s="5" t="n"/>
      <c r="D261" s="7" t="n"/>
      <c r="E261" s="7" t="n"/>
      <c r="F261" s="7" t="n"/>
      <c r="G261" s="5" t="n"/>
      <c r="H261" s="5" t="n"/>
      <c r="I261" s="5" t="n"/>
      <c r="J261" s="5" t="n"/>
    </row>
    <row r="262">
      <c r="A262" s="5" t="n"/>
      <c r="B262" s="6">
        <f>IF(A262="","",IFERROR(INDEX(器材清單!B:B,MATCH(A262,器材清單!A:A,0)),"查無此編號"))</f>
        <v/>
      </c>
      <c r="C262" s="5" t="n"/>
      <c r="D262" s="7" t="n"/>
      <c r="E262" s="7" t="n"/>
      <c r="F262" s="7" t="n"/>
      <c r="G262" s="5" t="n"/>
      <c r="H262" s="5" t="n"/>
      <c r="I262" s="5" t="n"/>
      <c r="J262" s="5" t="n"/>
    </row>
    <row r="263">
      <c r="A263" s="5" t="n"/>
      <c r="B263" s="6">
        <f>IF(A263="","",IFERROR(INDEX(器材清單!B:B,MATCH(A263,器材清單!A:A,0)),"查無此編號"))</f>
        <v/>
      </c>
      <c r="C263" s="5" t="n"/>
      <c r="D263" s="7" t="n"/>
      <c r="E263" s="7" t="n"/>
      <c r="F263" s="7" t="n"/>
      <c r="G263" s="5" t="n"/>
      <c r="H263" s="5" t="n"/>
      <c r="I263" s="5" t="n"/>
      <c r="J263" s="5" t="n"/>
    </row>
    <row r="264">
      <c r="A264" s="5" t="n"/>
      <c r="B264" s="6">
        <f>IF(A264="","",IFERROR(INDEX(器材清單!B:B,MATCH(A264,器材清單!A:A,0)),"查無此編號"))</f>
        <v/>
      </c>
      <c r="C264" s="5" t="n"/>
      <c r="D264" s="7" t="n"/>
      <c r="E264" s="7" t="n"/>
      <c r="F264" s="7" t="n"/>
      <c r="G264" s="5" t="n"/>
      <c r="H264" s="5" t="n"/>
      <c r="I264" s="5" t="n"/>
      <c r="J264" s="5" t="n"/>
    </row>
    <row r="265">
      <c r="A265" s="5" t="n"/>
      <c r="B265" s="6">
        <f>IF(A265="","",IFERROR(INDEX(器材清單!B:B,MATCH(A265,器材清單!A:A,0)),"查無此編號"))</f>
        <v/>
      </c>
      <c r="C265" s="5" t="n"/>
      <c r="D265" s="7" t="n"/>
      <c r="E265" s="7" t="n"/>
      <c r="F265" s="7" t="n"/>
      <c r="G265" s="5" t="n"/>
      <c r="H265" s="5" t="n"/>
      <c r="I265" s="5" t="n"/>
      <c r="J265" s="5" t="n"/>
    </row>
    <row r="266">
      <c r="A266" s="5" t="n"/>
      <c r="B266" s="6">
        <f>IF(A266="","",IFERROR(INDEX(器材清單!B:B,MATCH(A266,器材清單!A:A,0)),"查無此編號"))</f>
        <v/>
      </c>
      <c r="C266" s="5" t="n"/>
      <c r="D266" s="7" t="n"/>
      <c r="E266" s="7" t="n"/>
      <c r="F266" s="7" t="n"/>
      <c r="G266" s="5" t="n"/>
      <c r="H266" s="5" t="n"/>
      <c r="I266" s="5" t="n"/>
      <c r="J266" s="5" t="n"/>
    </row>
    <row r="267">
      <c r="A267" s="5" t="n"/>
      <c r="B267" s="6">
        <f>IF(A267="","",IFERROR(INDEX(器材清單!B:B,MATCH(A267,器材清單!A:A,0)),"查無此編號"))</f>
        <v/>
      </c>
      <c r="C267" s="5" t="n"/>
      <c r="D267" s="7" t="n"/>
      <c r="E267" s="7" t="n"/>
      <c r="F267" s="7" t="n"/>
      <c r="G267" s="5" t="n"/>
      <c r="H267" s="5" t="n"/>
      <c r="I267" s="5" t="n"/>
      <c r="J267" s="5" t="n"/>
    </row>
    <row r="268">
      <c r="A268" s="5" t="n"/>
      <c r="B268" s="6">
        <f>IF(A268="","",IFERROR(INDEX(器材清單!B:B,MATCH(A268,器材清單!A:A,0)),"查無此編號"))</f>
        <v/>
      </c>
      <c r="C268" s="5" t="n"/>
      <c r="D268" s="7" t="n"/>
      <c r="E268" s="7" t="n"/>
      <c r="F268" s="7" t="n"/>
      <c r="G268" s="5" t="n"/>
      <c r="H268" s="5" t="n"/>
      <c r="I268" s="5" t="n"/>
      <c r="J268" s="5" t="n"/>
    </row>
    <row r="269">
      <c r="A269" s="5" t="n"/>
      <c r="B269" s="6">
        <f>IF(A269="","",IFERROR(INDEX(器材清單!B:B,MATCH(A269,器材清單!A:A,0)),"查無此編號"))</f>
        <v/>
      </c>
      <c r="C269" s="5" t="n"/>
      <c r="D269" s="7" t="n"/>
      <c r="E269" s="7" t="n"/>
      <c r="F269" s="7" t="n"/>
      <c r="G269" s="5" t="n"/>
      <c r="H269" s="5" t="n"/>
      <c r="I269" s="5" t="n"/>
      <c r="J269" s="5" t="n"/>
    </row>
    <row r="270">
      <c r="A270" s="5" t="n"/>
      <c r="B270" s="6">
        <f>IF(A270="","",IFERROR(INDEX(器材清單!B:B,MATCH(A270,器材清單!A:A,0)),"查無此編號"))</f>
        <v/>
      </c>
      <c r="C270" s="5" t="n"/>
      <c r="D270" s="7" t="n"/>
      <c r="E270" s="7" t="n"/>
      <c r="F270" s="7" t="n"/>
      <c r="G270" s="5" t="n"/>
      <c r="H270" s="5" t="n"/>
      <c r="I270" s="5" t="n"/>
      <c r="J270" s="5" t="n"/>
    </row>
    <row r="271">
      <c r="A271" s="5" t="n"/>
      <c r="B271" s="6">
        <f>IF(A271="","",IFERROR(INDEX(器材清單!B:B,MATCH(A271,器材清單!A:A,0)),"查無此編號"))</f>
        <v/>
      </c>
      <c r="C271" s="5" t="n"/>
      <c r="D271" s="7" t="n"/>
      <c r="E271" s="7" t="n"/>
      <c r="F271" s="7" t="n"/>
      <c r="G271" s="5" t="n"/>
      <c r="H271" s="5" t="n"/>
      <c r="I271" s="5" t="n"/>
      <c r="J271" s="5" t="n"/>
    </row>
    <row r="272">
      <c r="A272" s="5" t="n"/>
      <c r="B272" s="6">
        <f>IF(A272="","",IFERROR(INDEX(器材清單!B:B,MATCH(A272,器材清單!A:A,0)),"查無此編號"))</f>
        <v/>
      </c>
      <c r="C272" s="5" t="n"/>
      <c r="D272" s="7" t="n"/>
      <c r="E272" s="7" t="n"/>
      <c r="F272" s="7" t="n"/>
      <c r="G272" s="5" t="n"/>
      <c r="H272" s="5" t="n"/>
      <c r="I272" s="5" t="n"/>
      <c r="J272" s="5" t="n"/>
    </row>
    <row r="273">
      <c r="A273" s="5" t="n"/>
      <c r="B273" s="6">
        <f>IF(A273="","",IFERROR(INDEX(器材清單!B:B,MATCH(A273,器材清單!A:A,0)),"查無此編號"))</f>
        <v/>
      </c>
      <c r="C273" s="5" t="n"/>
      <c r="D273" s="7" t="n"/>
      <c r="E273" s="7" t="n"/>
      <c r="F273" s="7" t="n"/>
      <c r="G273" s="5" t="n"/>
      <c r="H273" s="5" t="n"/>
      <c r="I273" s="5" t="n"/>
      <c r="J273" s="5" t="n"/>
    </row>
    <row r="274">
      <c r="A274" s="5" t="n"/>
      <c r="B274" s="6">
        <f>IF(A274="","",IFERROR(INDEX(器材清單!B:B,MATCH(A274,器材清單!A:A,0)),"查無此編號"))</f>
        <v/>
      </c>
      <c r="C274" s="5" t="n"/>
      <c r="D274" s="7" t="n"/>
      <c r="E274" s="7" t="n"/>
      <c r="F274" s="7" t="n"/>
      <c r="G274" s="5" t="n"/>
      <c r="H274" s="5" t="n"/>
      <c r="I274" s="5" t="n"/>
      <c r="J274" s="5" t="n"/>
    </row>
    <row r="275">
      <c r="A275" s="5" t="n"/>
      <c r="B275" s="6">
        <f>IF(A275="","",IFERROR(INDEX(器材清單!B:B,MATCH(A275,器材清單!A:A,0)),"查無此編號"))</f>
        <v/>
      </c>
      <c r="C275" s="5" t="n"/>
      <c r="D275" s="7" t="n"/>
      <c r="E275" s="7" t="n"/>
      <c r="F275" s="7" t="n"/>
      <c r="G275" s="5" t="n"/>
      <c r="H275" s="5" t="n"/>
      <c r="I275" s="5" t="n"/>
      <c r="J275" s="5" t="n"/>
    </row>
    <row r="276">
      <c r="A276" s="5" t="n"/>
      <c r="B276" s="6">
        <f>IF(A276="","",IFERROR(INDEX(器材清單!B:B,MATCH(A276,器材清單!A:A,0)),"查無此編號"))</f>
        <v/>
      </c>
      <c r="C276" s="5" t="n"/>
      <c r="D276" s="7" t="n"/>
      <c r="E276" s="7" t="n"/>
      <c r="F276" s="7" t="n"/>
      <c r="G276" s="5" t="n"/>
      <c r="H276" s="5" t="n"/>
      <c r="I276" s="5" t="n"/>
      <c r="J276" s="5" t="n"/>
    </row>
    <row r="277">
      <c r="A277" s="5" t="n"/>
      <c r="B277" s="6">
        <f>IF(A277="","",IFERROR(INDEX(器材清單!B:B,MATCH(A277,器材清單!A:A,0)),"查無此編號"))</f>
        <v/>
      </c>
      <c r="C277" s="5" t="n"/>
      <c r="D277" s="7" t="n"/>
      <c r="E277" s="7" t="n"/>
      <c r="F277" s="7" t="n"/>
      <c r="G277" s="5" t="n"/>
      <c r="H277" s="5" t="n"/>
      <c r="I277" s="5" t="n"/>
      <c r="J277" s="5" t="n"/>
    </row>
    <row r="278">
      <c r="A278" s="5" t="n"/>
      <c r="B278" s="6">
        <f>IF(A278="","",IFERROR(INDEX(器材清單!B:B,MATCH(A278,器材清單!A:A,0)),"查無此編號"))</f>
        <v/>
      </c>
      <c r="C278" s="5" t="n"/>
      <c r="D278" s="7" t="n"/>
      <c r="E278" s="7" t="n"/>
      <c r="F278" s="7" t="n"/>
      <c r="G278" s="5" t="n"/>
      <c r="H278" s="5" t="n"/>
      <c r="I278" s="5" t="n"/>
      <c r="J278" s="5" t="n"/>
    </row>
    <row r="279">
      <c r="A279" s="5" t="n"/>
      <c r="B279" s="6">
        <f>IF(A279="","",IFERROR(INDEX(器材清單!B:B,MATCH(A279,器材清單!A:A,0)),"查無此編號"))</f>
        <v/>
      </c>
      <c r="C279" s="5" t="n"/>
      <c r="D279" s="7" t="n"/>
      <c r="E279" s="7" t="n"/>
      <c r="F279" s="7" t="n"/>
      <c r="G279" s="5" t="n"/>
      <c r="H279" s="5" t="n"/>
      <c r="I279" s="5" t="n"/>
      <c r="J279" s="5" t="n"/>
    </row>
    <row r="280">
      <c r="A280" s="5" t="n"/>
      <c r="B280" s="6">
        <f>IF(A280="","",IFERROR(INDEX(器材清單!B:B,MATCH(A280,器材清單!A:A,0)),"查無此編號"))</f>
        <v/>
      </c>
      <c r="C280" s="5" t="n"/>
      <c r="D280" s="7" t="n"/>
      <c r="E280" s="7" t="n"/>
      <c r="F280" s="7" t="n"/>
      <c r="G280" s="5" t="n"/>
      <c r="H280" s="5" t="n"/>
      <c r="I280" s="5" t="n"/>
      <c r="J280" s="5" t="n"/>
    </row>
    <row r="281">
      <c r="A281" s="5" t="n"/>
      <c r="B281" s="6">
        <f>IF(A281="","",IFERROR(INDEX(器材清單!B:B,MATCH(A281,器材清單!A:A,0)),"查無此編號"))</f>
        <v/>
      </c>
      <c r="C281" s="5" t="n"/>
      <c r="D281" s="7" t="n"/>
      <c r="E281" s="7" t="n"/>
      <c r="F281" s="7" t="n"/>
      <c r="G281" s="5" t="n"/>
      <c r="H281" s="5" t="n"/>
      <c r="I281" s="5" t="n"/>
      <c r="J281" s="5" t="n"/>
    </row>
    <row r="282">
      <c r="A282" s="5" t="n"/>
      <c r="B282" s="6">
        <f>IF(A282="","",IFERROR(INDEX(器材清單!B:B,MATCH(A282,器材清單!A:A,0)),"查無此編號"))</f>
        <v/>
      </c>
      <c r="C282" s="5" t="n"/>
      <c r="D282" s="7" t="n"/>
      <c r="E282" s="7" t="n"/>
      <c r="F282" s="7" t="n"/>
      <c r="G282" s="5" t="n"/>
      <c r="H282" s="5" t="n"/>
      <c r="I282" s="5" t="n"/>
      <c r="J282" s="5" t="n"/>
    </row>
    <row r="283">
      <c r="A283" s="5" t="n"/>
      <c r="B283" s="6">
        <f>IF(A283="","",IFERROR(INDEX(器材清單!B:B,MATCH(A283,器材清單!A:A,0)),"查無此編號"))</f>
        <v/>
      </c>
      <c r="C283" s="5" t="n"/>
      <c r="D283" s="7" t="n"/>
      <c r="E283" s="7" t="n"/>
      <c r="F283" s="7" t="n"/>
      <c r="G283" s="5" t="n"/>
      <c r="H283" s="5" t="n"/>
      <c r="I283" s="5" t="n"/>
      <c r="J283" s="5" t="n"/>
    </row>
    <row r="284">
      <c r="A284" s="5" t="n"/>
      <c r="B284" s="6">
        <f>IF(A284="","",IFERROR(INDEX(器材清單!B:B,MATCH(A284,器材清單!A:A,0)),"查無此編號"))</f>
        <v/>
      </c>
      <c r="C284" s="5" t="n"/>
      <c r="D284" s="7" t="n"/>
      <c r="E284" s="7" t="n"/>
      <c r="F284" s="7" t="n"/>
      <c r="G284" s="5" t="n"/>
      <c r="H284" s="5" t="n"/>
      <c r="I284" s="5" t="n"/>
      <c r="J284" s="5" t="n"/>
    </row>
    <row r="285">
      <c r="A285" s="5" t="n"/>
      <c r="B285" s="6">
        <f>IF(A285="","",IFERROR(INDEX(器材清單!B:B,MATCH(A285,器材清單!A:A,0)),"查無此編號"))</f>
        <v/>
      </c>
      <c r="C285" s="5" t="n"/>
      <c r="D285" s="7" t="n"/>
      <c r="E285" s="7" t="n"/>
      <c r="F285" s="7" t="n"/>
      <c r="G285" s="5" t="n"/>
      <c r="H285" s="5" t="n"/>
      <c r="I285" s="5" t="n"/>
      <c r="J285" s="5" t="n"/>
    </row>
    <row r="286">
      <c r="A286" s="5" t="n"/>
      <c r="B286" s="6">
        <f>IF(A286="","",IFERROR(INDEX(器材清單!B:B,MATCH(A286,器材清單!A:A,0)),"查無此編號"))</f>
        <v/>
      </c>
      <c r="C286" s="5" t="n"/>
      <c r="D286" s="7" t="n"/>
      <c r="E286" s="7" t="n"/>
      <c r="F286" s="7" t="n"/>
      <c r="G286" s="5" t="n"/>
      <c r="H286" s="5" t="n"/>
      <c r="I286" s="5" t="n"/>
      <c r="J286" s="5" t="n"/>
    </row>
    <row r="287">
      <c r="A287" s="5" t="n"/>
      <c r="B287" s="6">
        <f>IF(A287="","",IFERROR(INDEX(器材清單!B:B,MATCH(A287,器材清單!A:A,0)),"查無此編號"))</f>
        <v/>
      </c>
      <c r="C287" s="5" t="n"/>
      <c r="D287" s="7" t="n"/>
      <c r="E287" s="7" t="n"/>
      <c r="F287" s="7" t="n"/>
      <c r="G287" s="5" t="n"/>
      <c r="H287" s="5" t="n"/>
      <c r="I287" s="5" t="n"/>
      <c r="J287" s="5" t="n"/>
    </row>
    <row r="288">
      <c r="A288" s="5" t="n"/>
      <c r="B288" s="6">
        <f>IF(A288="","",IFERROR(INDEX(器材清單!B:B,MATCH(A288,器材清單!A:A,0)),"查無此編號"))</f>
        <v/>
      </c>
      <c r="C288" s="5" t="n"/>
      <c r="D288" s="7" t="n"/>
      <c r="E288" s="7" t="n"/>
      <c r="F288" s="7" t="n"/>
      <c r="G288" s="5" t="n"/>
      <c r="H288" s="5" t="n"/>
      <c r="I288" s="5" t="n"/>
      <c r="J288" s="5" t="n"/>
    </row>
    <row r="289">
      <c r="A289" s="5" t="n"/>
      <c r="B289" s="6">
        <f>IF(A289="","",IFERROR(INDEX(器材清單!B:B,MATCH(A289,器材清單!A:A,0)),"查無此編號"))</f>
        <v/>
      </c>
      <c r="C289" s="5" t="n"/>
      <c r="D289" s="7" t="n"/>
      <c r="E289" s="7" t="n"/>
      <c r="F289" s="7" t="n"/>
      <c r="G289" s="5" t="n"/>
      <c r="H289" s="5" t="n"/>
      <c r="I289" s="5" t="n"/>
      <c r="J289" s="5" t="n"/>
    </row>
    <row r="290">
      <c r="A290" s="5" t="n"/>
      <c r="B290" s="6">
        <f>IF(A290="","",IFERROR(INDEX(器材清單!B:B,MATCH(A290,器材清單!A:A,0)),"查無此編號"))</f>
        <v/>
      </c>
      <c r="C290" s="5" t="n"/>
      <c r="D290" s="7" t="n"/>
      <c r="E290" s="7" t="n"/>
      <c r="F290" s="7" t="n"/>
      <c r="G290" s="5" t="n"/>
      <c r="H290" s="5" t="n"/>
      <c r="I290" s="5" t="n"/>
      <c r="J290" s="5" t="n"/>
    </row>
    <row r="291">
      <c r="A291" s="5" t="n"/>
      <c r="B291" s="6">
        <f>IF(A291="","",IFERROR(INDEX(器材清單!B:B,MATCH(A291,器材清單!A:A,0)),"查無此編號"))</f>
        <v/>
      </c>
      <c r="C291" s="5" t="n"/>
      <c r="D291" s="7" t="n"/>
      <c r="E291" s="7" t="n"/>
      <c r="F291" s="7" t="n"/>
      <c r="G291" s="5" t="n"/>
      <c r="H291" s="5" t="n"/>
      <c r="I291" s="5" t="n"/>
      <c r="J291" s="5" t="n"/>
    </row>
    <row r="292">
      <c r="A292" s="5" t="n"/>
      <c r="B292" s="6">
        <f>IF(A292="","",IFERROR(INDEX(器材清單!B:B,MATCH(A292,器材清單!A:A,0)),"查無此編號"))</f>
        <v/>
      </c>
      <c r="C292" s="5" t="n"/>
      <c r="D292" s="7" t="n"/>
      <c r="E292" s="7" t="n"/>
      <c r="F292" s="7" t="n"/>
      <c r="G292" s="5" t="n"/>
      <c r="H292" s="5" t="n"/>
      <c r="I292" s="5" t="n"/>
      <c r="J292" s="5" t="n"/>
    </row>
    <row r="293">
      <c r="A293" s="5" t="n"/>
      <c r="B293" s="6">
        <f>IF(A293="","",IFERROR(INDEX(器材清單!B:B,MATCH(A293,器材清單!A:A,0)),"查無此編號"))</f>
        <v/>
      </c>
      <c r="C293" s="5" t="n"/>
      <c r="D293" s="7" t="n"/>
      <c r="E293" s="7" t="n"/>
      <c r="F293" s="7" t="n"/>
      <c r="G293" s="5" t="n"/>
      <c r="H293" s="5" t="n"/>
      <c r="I293" s="5" t="n"/>
      <c r="J293" s="5" t="n"/>
    </row>
    <row r="294">
      <c r="A294" s="5" t="n"/>
      <c r="B294" s="6">
        <f>IF(A294="","",IFERROR(INDEX(器材清單!B:B,MATCH(A294,器材清單!A:A,0)),"查無此編號"))</f>
        <v/>
      </c>
      <c r="C294" s="5" t="n"/>
      <c r="D294" s="7" t="n"/>
      <c r="E294" s="7" t="n"/>
      <c r="F294" s="7" t="n"/>
      <c r="G294" s="5" t="n"/>
      <c r="H294" s="5" t="n"/>
      <c r="I294" s="5" t="n"/>
      <c r="J294" s="5" t="n"/>
    </row>
    <row r="295">
      <c r="A295" s="5" t="n"/>
      <c r="B295" s="6">
        <f>IF(A295="","",IFERROR(INDEX(器材清單!B:B,MATCH(A295,器材清單!A:A,0)),"查無此編號"))</f>
        <v/>
      </c>
      <c r="C295" s="5" t="n"/>
      <c r="D295" s="7" t="n"/>
      <c r="E295" s="7" t="n"/>
      <c r="F295" s="7" t="n"/>
      <c r="G295" s="5" t="n"/>
      <c r="H295" s="5" t="n"/>
      <c r="I295" s="5" t="n"/>
      <c r="J295" s="5" t="n"/>
    </row>
    <row r="296">
      <c r="A296" s="5" t="n"/>
      <c r="B296" s="6">
        <f>IF(A296="","",IFERROR(INDEX(器材清單!B:B,MATCH(A296,器材清單!A:A,0)),"查無此編號"))</f>
        <v/>
      </c>
      <c r="C296" s="5" t="n"/>
      <c r="D296" s="7" t="n"/>
      <c r="E296" s="7" t="n"/>
      <c r="F296" s="7" t="n"/>
      <c r="G296" s="5" t="n"/>
      <c r="H296" s="5" t="n"/>
      <c r="I296" s="5" t="n"/>
      <c r="J296" s="5" t="n"/>
    </row>
    <row r="297">
      <c r="A297" s="5" t="n"/>
      <c r="B297" s="6">
        <f>IF(A297="","",IFERROR(INDEX(器材清單!B:B,MATCH(A297,器材清單!A:A,0)),"查無此編號"))</f>
        <v/>
      </c>
      <c r="C297" s="5" t="n"/>
      <c r="D297" s="7" t="n"/>
      <c r="E297" s="7" t="n"/>
      <c r="F297" s="7" t="n"/>
      <c r="G297" s="5" t="n"/>
      <c r="H297" s="5" t="n"/>
      <c r="I297" s="5" t="n"/>
      <c r="J297" s="5" t="n"/>
    </row>
    <row r="298">
      <c r="A298" s="5" t="n"/>
      <c r="B298" s="6">
        <f>IF(A298="","",IFERROR(INDEX(器材清單!B:B,MATCH(A298,器材清單!A:A,0)),"查無此編號"))</f>
        <v/>
      </c>
      <c r="C298" s="5" t="n"/>
      <c r="D298" s="7" t="n"/>
      <c r="E298" s="7" t="n"/>
      <c r="F298" s="7" t="n"/>
      <c r="G298" s="5" t="n"/>
      <c r="H298" s="5" t="n"/>
      <c r="I298" s="5" t="n"/>
      <c r="J298" s="5" t="n"/>
    </row>
    <row r="299">
      <c r="A299" s="5" t="n"/>
      <c r="B299" s="6">
        <f>IF(A299="","",IFERROR(INDEX(器材清單!B:B,MATCH(A299,器材清單!A:A,0)),"查無此編號"))</f>
        <v/>
      </c>
      <c r="C299" s="5" t="n"/>
      <c r="D299" s="7" t="n"/>
      <c r="E299" s="7" t="n"/>
      <c r="F299" s="7" t="n"/>
      <c r="G299" s="5" t="n"/>
      <c r="H299" s="5" t="n"/>
      <c r="I299" s="5" t="n"/>
      <c r="J299" s="5" t="n"/>
    </row>
    <row r="300">
      <c r="A300" s="5" t="n"/>
      <c r="B300" s="6">
        <f>IF(A300="","",IFERROR(INDEX(器材清單!B:B,MATCH(A300,器材清單!A:A,0)),"查無此編號"))</f>
        <v/>
      </c>
      <c r="C300" s="5" t="n"/>
      <c r="D300" s="7" t="n"/>
      <c r="E300" s="7" t="n"/>
      <c r="F300" s="7" t="n"/>
      <c r="G300" s="5" t="n"/>
      <c r="H300" s="5" t="n"/>
      <c r="I300" s="5" t="n"/>
      <c r="J300" s="5" t="n"/>
    </row>
    <row r="301">
      <c r="A301" s="5" t="n"/>
      <c r="B301" s="6">
        <f>IF(A301="","",IFERROR(INDEX(器材清單!B:B,MATCH(A301,器材清單!A:A,0)),"查無此編號"))</f>
        <v/>
      </c>
      <c r="C301" s="5" t="n"/>
      <c r="D301" s="7" t="n"/>
      <c r="E301" s="7" t="n"/>
      <c r="F301" s="7" t="n"/>
      <c r="G301" s="5" t="n"/>
      <c r="H301" s="5" t="n"/>
      <c r="I301" s="5" t="n"/>
      <c r="J30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2026-11-02T17:34:16Z</dcterms:created>
  <dcterms:modified xmlns:dcterms="http://purl.org/dc/terms/" xmlns:xsi="http://www.w3.org/2001/XMLSchema-instance" xsi:type="dcterms:W3CDTF">2026-11-02T17:34:16Z</dcterms:modified>
</cp:coreProperties>
</file>